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60" windowWidth="16935" windowHeight="10785" activeTab="0"/>
  </bookViews>
  <sheets>
    <sheet name="31 360 Geldmarkt" sheetId="1" r:id="rId1"/>
    <sheet name="30 360 ISDA" sheetId="2" r:id="rId2"/>
    <sheet name="31 366 SIA ISMA" sheetId="3" r:id="rId3"/>
    <sheet name="31 366 ACT ACT" sheetId="4" r:id="rId4"/>
  </sheets>
  <definedNames/>
  <calcPr fullCalcOnLoad="1"/>
</workbook>
</file>

<file path=xl/sharedStrings.xml><?xml version="1.0" encoding="utf-8"?>
<sst xmlns="http://schemas.openxmlformats.org/spreadsheetml/2006/main" count="654" uniqueCount="22">
  <si>
    <t>aantal</t>
  </si>
  <si>
    <t>dagen</t>
  </si>
  <si>
    <t>%</t>
  </si>
  <si>
    <t>x</t>
  </si>
  <si>
    <t>van</t>
  </si>
  <si>
    <t>tot</t>
  </si>
  <si>
    <t xml:space="preserve"> =</t>
  </si>
  <si>
    <t>schuldrest</t>
  </si>
  <si>
    <t>(</t>
  </si>
  <si>
    <t>)</t>
  </si>
  <si>
    <t>/</t>
  </si>
  <si>
    <t>bedragen</t>
  </si>
  <si>
    <t xml:space="preserve">Rente- </t>
  </si>
  <si>
    <t>jaar</t>
  </si>
  <si>
    <t>factor</t>
  </si>
  <si>
    <t>Totaal rente</t>
  </si>
  <si>
    <t>Periode</t>
  </si>
  <si>
    <t>Renteberekening: methode 31 / 366 ACT / ACT</t>
  </si>
  <si>
    <t>Renteberekening: methode 31 366 ISMA(SIA)</t>
  </si>
  <si>
    <t>Renteberekening: methode 30 / 360 ISDA</t>
  </si>
  <si>
    <t>Renteberekening: methode 31 / 360 Geldmarkt</t>
  </si>
  <si>
    <t>bedrag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</si>
</sst>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\ &quot;fl&quot;;\-#,##0\ &quot;fl&quot;"/>
    <numFmt numFmtId="171" formatCode="#,##0\ &quot;fl&quot;;[Red]\-#,##0\ &quot;fl&quot;"/>
    <numFmt numFmtId="172" formatCode="#,##0.00\ &quot;fl&quot;;\-#,##0.00\ &quot;fl&quot;"/>
    <numFmt numFmtId="173" formatCode="#,##0.00\ &quot;fl&quot;;[Red]\-#,##0.00\ &quot;fl&quot;"/>
    <numFmt numFmtId="174" formatCode="_-* #,##0\ &quot;fl&quot;_-;\-* #,##0\ &quot;fl&quot;_-;_-* &quot;-&quot;\ &quot;fl&quot;_-;_-@_-"/>
    <numFmt numFmtId="175" formatCode="_-* #,##0\ _F_L_-;\-* #,##0\ _F_L_-;_-* &quot;-&quot;\ _F_L_-;_-@_-"/>
    <numFmt numFmtId="176" formatCode="_-* #,##0.00\ &quot;fl&quot;_-;\-* #,##0.00\ &quot;fl&quot;_-;_-* &quot;-&quot;??\ &quot;fl&quot;_-;_-@_-"/>
    <numFmt numFmtId="177" formatCode="_-* #,##0.00\ _F_L_-;\-* #,##0.00\ _F_L_-;_-* &quot;-&quot;??\ _F_L_-;_-@_-"/>
    <numFmt numFmtId="178" formatCode="_-* #,##0\ _f_l_-;\-* #,##0\ _f_l_-;_-* &quot;-&quot;\ _f_l_-;_-@_-"/>
    <numFmt numFmtId="179" formatCode="_-* #,##0.00\ _f_l_-;\-* #,##0.00\ _f_l_-;_-* &quot;-&quot;??\ _f_l_-;_-@_-"/>
    <numFmt numFmtId="180" formatCode="dd\-mm\-yyyy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1" fontId="0" fillId="0" borderId="0" xfId="0" applyNumberFormat="1" applyAlignment="1" quotePrefix="1">
      <alignment/>
    </xf>
    <xf numFmtId="1" fontId="2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2"/>
  <sheetViews>
    <sheetView showGridLines="0" tabSelected="1" workbookViewId="0" topLeftCell="A1">
      <selection activeCell="J16" sqref="J16"/>
    </sheetView>
  </sheetViews>
  <sheetFormatPr defaultColWidth="9.140625" defaultRowHeight="12.75"/>
  <cols>
    <col min="1" max="1" width="4.8515625" style="0" customWidth="1"/>
    <col min="2" max="2" width="2.140625" style="0" customWidth="1"/>
    <col min="3" max="3" width="11.140625" style="0" customWidth="1"/>
    <col min="4" max="4" width="2.140625" style="0" customWidth="1"/>
    <col min="5" max="5" width="9.8515625" style="0" customWidth="1"/>
    <col min="6" max="6" width="3.00390625" style="0" customWidth="1"/>
    <col min="7" max="7" width="1.8515625" style="0" customWidth="1"/>
    <col min="8" max="8" width="5.140625" style="0" customWidth="1"/>
    <col min="9" max="9" width="1.7109375" style="0" customWidth="1"/>
    <col min="10" max="10" width="1.8515625" style="0" customWidth="1"/>
    <col min="11" max="11" width="1.28515625" style="0" customWidth="1"/>
    <col min="12" max="12" width="11.7109375" style="0" customWidth="1"/>
    <col min="13" max="13" width="1.421875" style="0" customWidth="1"/>
    <col min="14" max="14" width="2.421875" style="0" customWidth="1"/>
    <col min="15" max="15" width="1.1484375" style="0" customWidth="1"/>
    <col min="16" max="16" width="5.140625" style="0" customWidth="1"/>
    <col min="17" max="17" width="1.1484375" style="0" customWidth="1"/>
    <col min="18" max="18" width="1.8515625" style="0" customWidth="1"/>
    <col min="19" max="19" width="1.1484375" style="0" customWidth="1"/>
    <col min="20" max="20" width="1.7109375" style="0" customWidth="1"/>
    <col min="21" max="21" width="4.421875" style="0" customWidth="1"/>
    <col min="22" max="22" width="1.7109375" style="0" customWidth="1"/>
    <col min="23" max="23" width="3.00390625" style="0" customWidth="1"/>
    <col min="24" max="24" width="1.421875" style="0" customWidth="1"/>
    <col min="25" max="25" width="11.7109375" style="0" bestFit="1" customWidth="1"/>
    <col min="26" max="26" width="1.57421875" style="0" customWidth="1"/>
    <col min="27" max="27" width="4.8515625" style="0" customWidth="1"/>
    <col min="28" max="28" width="1.421875" style="0" customWidth="1"/>
  </cols>
  <sheetData>
    <row r="2" spans="3:12" s="23" customFormat="1" ht="20.25">
      <c r="C2" s="24" t="s">
        <v>20</v>
      </c>
      <c r="D2" s="24"/>
      <c r="E2" s="25"/>
      <c r="F2" s="24"/>
      <c r="G2" s="24"/>
      <c r="H2" s="24"/>
      <c r="I2" s="24"/>
      <c r="J2" s="24"/>
      <c r="K2" s="24"/>
      <c r="L2" s="24"/>
    </row>
    <row r="4" ht="12.75">
      <c r="H4" s="4" t="s">
        <v>0</v>
      </c>
    </row>
    <row r="5" spans="1:27" ht="12.75">
      <c r="A5" s="14"/>
      <c r="C5" s="3" t="s">
        <v>4</v>
      </c>
      <c r="D5" s="3"/>
      <c r="E5" s="3" t="s">
        <v>5</v>
      </c>
      <c r="H5" s="4" t="s">
        <v>1</v>
      </c>
      <c r="L5" s="4" t="s">
        <v>7</v>
      </c>
      <c r="P5" s="4" t="s">
        <v>2</v>
      </c>
      <c r="U5" t="s">
        <v>13</v>
      </c>
      <c r="Y5" s="3" t="s">
        <v>12</v>
      </c>
      <c r="AA5" s="14"/>
    </row>
    <row r="6" spans="1:27" ht="12.75">
      <c r="A6" s="4"/>
      <c r="U6" t="s">
        <v>14</v>
      </c>
      <c r="Y6" s="3" t="s">
        <v>21</v>
      </c>
      <c r="AA6" s="4"/>
    </row>
    <row r="7" spans="1:27" ht="12.75">
      <c r="A7" s="4"/>
      <c r="AA7" s="4"/>
    </row>
    <row r="8" spans="1:27" ht="12.75">
      <c r="A8" s="4"/>
      <c r="C8" s="2">
        <v>39844</v>
      </c>
      <c r="D8" s="2"/>
      <c r="E8" s="2">
        <v>40009</v>
      </c>
      <c r="F8" t="s">
        <v>6</v>
      </c>
      <c r="G8" t="s">
        <v>8</v>
      </c>
      <c r="H8" s="20">
        <f>E8-C8</f>
        <v>165</v>
      </c>
      <c r="J8" t="s">
        <v>3</v>
      </c>
      <c r="L8" s="1">
        <v>5000000</v>
      </c>
      <c r="M8" s="1"/>
      <c r="N8" t="s">
        <v>3</v>
      </c>
      <c r="P8">
        <v>4.35</v>
      </c>
      <c r="R8" t="s">
        <v>9</v>
      </c>
      <c r="T8" t="s">
        <v>10</v>
      </c>
      <c r="U8">
        <v>360</v>
      </c>
      <c r="W8" t="s">
        <v>6</v>
      </c>
      <c r="Y8" s="18">
        <f>(H8*L8*P8)/(U8*100)</f>
        <v>99687.49999999999</v>
      </c>
      <c r="AA8" s="4"/>
    </row>
    <row r="9" spans="1:27" ht="12.75">
      <c r="A9" s="4"/>
      <c r="C9" s="2"/>
      <c r="D9" s="2"/>
      <c r="E9" s="2"/>
      <c r="H9" s="19"/>
      <c r="L9" s="1"/>
      <c r="Y9" s="1"/>
      <c r="AA9" s="4"/>
    </row>
    <row r="10" spans="1:27" ht="12.75">
      <c r="A10" s="4"/>
      <c r="C10" s="2"/>
      <c r="D10" s="2"/>
      <c r="E10" s="2"/>
      <c r="H10" s="19"/>
      <c r="L10" s="1"/>
      <c r="Y10" s="1"/>
      <c r="AA10" s="4"/>
    </row>
    <row r="11" spans="1:27" ht="12.75">
      <c r="A11" s="4"/>
      <c r="C11" s="2"/>
      <c r="D11" s="2"/>
      <c r="E11" s="2"/>
      <c r="H11" s="19"/>
      <c r="L11" s="1"/>
      <c r="Y11" s="1"/>
      <c r="AA11" s="4"/>
    </row>
    <row r="12" spans="1:27" ht="12.75">
      <c r="A12" s="4"/>
      <c r="C12" s="2"/>
      <c r="D12" s="2"/>
      <c r="E12" s="2"/>
      <c r="H12" s="19"/>
      <c r="L12" s="1"/>
      <c r="Y12" s="1"/>
      <c r="AA12" s="4"/>
    </row>
    <row r="13" spans="1:27" ht="12.75">
      <c r="A13" s="4"/>
      <c r="C13" s="2"/>
      <c r="D13" s="2"/>
      <c r="E13" s="2"/>
      <c r="H13" s="19"/>
      <c r="L13" s="1"/>
      <c r="Y13" s="1"/>
      <c r="AA13" s="4"/>
    </row>
    <row r="14" spans="1:27" ht="12.75">
      <c r="A14" s="4"/>
      <c r="C14" s="2"/>
      <c r="D14" s="2"/>
      <c r="E14" s="2"/>
      <c r="H14" s="19"/>
      <c r="L14" s="1"/>
      <c r="Y14" s="1"/>
      <c r="AA14" s="4"/>
    </row>
    <row r="15" spans="1:27" ht="12.75">
      <c r="A15" s="4"/>
      <c r="C15" s="2"/>
      <c r="D15" s="2"/>
      <c r="E15" s="2"/>
      <c r="H15" s="19"/>
      <c r="L15" s="1"/>
      <c r="Y15" s="1"/>
      <c r="AA15" s="4"/>
    </row>
    <row r="16" spans="1:27" ht="12.75">
      <c r="A16" s="4"/>
      <c r="C16" s="2"/>
      <c r="D16" s="2"/>
      <c r="E16" s="2"/>
      <c r="H16" s="19"/>
      <c r="L16" s="1"/>
      <c r="Y16" s="1"/>
      <c r="AA16" s="4"/>
    </row>
    <row r="17" spans="1:27" ht="12.75">
      <c r="A17" s="4"/>
      <c r="C17" s="2"/>
      <c r="D17" s="2"/>
      <c r="E17" s="2"/>
      <c r="H17" s="19"/>
      <c r="L17" s="1"/>
      <c r="Y17" s="1"/>
      <c r="AA17" s="4"/>
    </row>
    <row r="18" spans="1:27" ht="12.75">
      <c r="A18" s="4"/>
      <c r="C18" s="2"/>
      <c r="D18" s="2"/>
      <c r="E18" s="2"/>
      <c r="H18" s="19"/>
      <c r="L18" s="1"/>
      <c r="Y18" s="1"/>
      <c r="AA18" s="4"/>
    </row>
    <row r="19" spans="1:27" ht="12.75">
      <c r="A19" s="4"/>
      <c r="C19" s="2"/>
      <c r="D19" s="2"/>
      <c r="E19" s="2"/>
      <c r="H19" s="19"/>
      <c r="L19" s="1"/>
      <c r="Y19" s="1"/>
      <c r="AA19" s="4"/>
    </row>
    <row r="20" spans="1:27" ht="12.75">
      <c r="A20" s="4"/>
      <c r="C20" s="2"/>
      <c r="D20" s="2"/>
      <c r="E20" s="2"/>
      <c r="H20" s="19"/>
      <c r="L20" s="1"/>
      <c r="Y20" s="1"/>
      <c r="AA20" s="4"/>
    </row>
    <row r="21" spans="1:27" ht="12.75">
      <c r="A21" s="4"/>
      <c r="C21" s="2"/>
      <c r="D21" s="2"/>
      <c r="E21" s="2"/>
      <c r="H21" s="19"/>
      <c r="L21" s="1"/>
      <c r="Y21" s="1"/>
      <c r="AA21" s="4"/>
    </row>
    <row r="22" spans="1:27" ht="12.75">
      <c r="A22" s="4"/>
      <c r="C22" s="2"/>
      <c r="D22" s="2"/>
      <c r="E22" s="2"/>
      <c r="H22" s="19"/>
      <c r="L22" s="1"/>
      <c r="Y22" s="1"/>
      <c r="AA22" s="4"/>
    </row>
    <row r="23" spans="1:27" ht="12.75">
      <c r="A23" s="4"/>
      <c r="C23" s="2"/>
      <c r="D23" s="2"/>
      <c r="E23" s="2"/>
      <c r="H23" s="19"/>
      <c r="L23" s="1"/>
      <c r="Y23" s="1"/>
      <c r="AA23" s="4"/>
    </row>
    <row r="24" spans="1:27" ht="12.75">
      <c r="A24" s="4"/>
      <c r="C24" s="2"/>
      <c r="D24" s="2"/>
      <c r="E24" s="2"/>
      <c r="H24" s="19"/>
      <c r="L24" s="1"/>
      <c r="Y24" s="1"/>
      <c r="AA24" s="4"/>
    </row>
    <row r="25" spans="1:27" ht="12.75">
      <c r="A25" s="4"/>
      <c r="C25" s="2"/>
      <c r="D25" s="2"/>
      <c r="E25" s="2"/>
      <c r="H25" s="19"/>
      <c r="L25" s="1"/>
      <c r="Y25" s="1"/>
      <c r="AA25" s="4"/>
    </row>
    <row r="26" spans="1:27" ht="12.75">
      <c r="A26" s="4"/>
      <c r="C26" s="2"/>
      <c r="D26" s="2"/>
      <c r="E26" s="2"/>
      <c r="H26" s="19"/>
      <c r="L26" s="1"/>
      <c r="Y26" s="1"/>
      <c r="AA26" s="4"/>
    </row>
    <row r="27" spans="1:27" ht="12.75">
      <c r="A27" s="4"/>
      <c r="C27" s="2"/>
      <c r="D27" s="2"/>
      <c r="E27" s="2"/>
      <c r="H27" s="19"/>
      <c r="L27" s="1"/>
      <c r="Y27" s="1"/>
      <c r="AA27" s="4"/>
    </row>
    <row r="28" spans="1:27" ht="12.75">
      <c r="A28" s="4"/>
      <c r="C28" s="2"/>
      <c r="D28" s="2"/>
      <c r="E28" s="2"/>
      <c r="H28" s="19"/>
      <c r="L28" s="1"/>
      <c r="Y28" s="1"/>
      <c r="AA28" s="4"/>
    </row>
    <row r="30" spans="21:25" ht="12.75">
      <c r="U30" s="12"/>
      <c r="V30" s="12"/>
      <c r="W30" s="22"/>
      <c r="X30" s="12"/>
      <c r="Y30" s="18"/>
    </row>
    <row r="31" ht="12.75">
      <c r="W31" s="3"/>
    </row>
    <row r="32" spans="23:25" ht="12.75">
      <c r="W32" s="3"/>
      <c r="Y3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2"/>
  <sheetViews>
    <sheetView showGridLines="0" workbookViewId="0" topLeftCell="A1">
      <selection activeCell="I33" sqref="I33"/>
    </sheetView>
  </sheetViews>
  <sheetFormatPr defaultColWidth="9.140625" defaultRowHeight="12.75"/>
  <cols>
    <col min="1" max="1" width="4.8515625" style="0" customWidth="1"/>
    <col min="2" max="2" width="2.140625" style="0" customWidth="1"/>
    <col min="3" max="3" width="11.140625" style="0" customWidth="1"/>
    <col min="4" max="4" width="2.140625" style="0" customWidth="1"/>
    <col min="5" max="5" width="9.8515625" style="0" customWidth="1"/>
    <col min="6" max="6" width="3.00390625" style="0" customWidth="1"/>
    <col min="7" max="7" width="1.8515625" style="0" customWidth="1"/>
    <col min="8" max="8" width="5.140625" style="0" customWidth="1"/>
    <col min="9" max="9" width="1.7109375" style="0" customWidth="1"/>
    <col min="10" max="10" width="1.8515625" style="0" customWidth="1"/>
    <col min="11" max="11" width="1.28515625" style="0" customWidth="1"/>
    <col min="12" max="12" width="11.7109375" style="0" customWidth="1"/>
    <col min="13" max="13" width="1.421875" style="0" customWidth="1"/>
    <col min="14" max="14" width="2.421875" style="0" customWidth="1"/>
    <col min="15" max="15" width="1.1484375" style="0" customWidth="1"/>
    <col min="16" max="16" width="5.140625" style="0" customWidth="1"/>
    <col min="17" max="17" width="1.1484375" style="0" customWidth="1"/>
    <col min="18" max="18" width="1.8515625" style="0" customWidth="1"/>
    <col min="19" max="19" width="1.1484375" style="0" customWidth="1"/>
    <col min="20" max="20" width="1.7109375" style="0" customWidth="1"/>
    <col min="21" max="21" width="4.421875" style="0" customWidth="1"/>
    <col min="22" max="22" width="1.7109375" style="0" customWidth="1"/>
    <col min="23" max="23" width="3.00390625" style="0" customWidth="1"/>
    <col min="24" max="24" width="1.421875" style="0" customWidth="1"/>
    <col min="25" max="25" width="11.7109375" style="0" bestFit="1" customWidth="1"/>
    <col min="26" max="26" width="1.57421875" style="0" customWidth="1"/>
    <col min="27" max="27" width="4.8515625" style="0" customWidth="1"/>
    <col min="28" max="28" width="1.421875" style="0" customWidth="1"/>
  </cols>
  <sheetData>
    <row r="2" spans="3:12" s="23" customFormat="1" ht="20.25">
      <c r="C2" s="24" t="s">
        <v>19</v>
      </c>
      <c r="D2" s="24"/>
      <c r="E2" s="25"/>
      <c r="F2" s="24"/>
      <c r="G2" s="24"/>
      <c r="H2" s="24"/>
      <c r="I2" s="24"/>
      <c r="J2" s="24"/>
      <c r="K2" s="24"/>
      <c r="L2" s="24"/>
    </row>
    <row r="4" ht="12.75">
      <c r="H4" s="4" t="s">
        <v>0</v>
      </c>
    </row>
    <row r="5" spans="1:27" ht="12.75">
      <c r="A5" s="14" t="s">
        <v>16</v>
      </c>
      <c r="C5" s="3" t="s">
        <v>4</v>
      </c>
      <c r="D5" s="3"/>
      <c r="E5" s="3" t="s">
        <v>5</v>
      </c>
      <c r="H5" s="4" t="s">
        <v>1</v>
      </c>
      <c r="L5" s="4" t="s">
        <v>7</v>
      </c>
      <c r="P5" s="4" t="s">
        <v>2</v>
      </c>
      <c r="U5" t="s">
        <v>13</v>
      </c>
      <c r="Y5" s="3" t="s">
        <v>12</v>
      </c>
      <c r="AA5" s="14" t="s">
        <v>16</v>
      </c>
    </row>
    <row r="6" spans="1:27" ht="12.75">
      <c r="A6" s="4"/>
      <c r="U6" t="s">
        <v>14</v>
      </c>
      <c r="Y6" s="3" t="s">
        <v>11</v>
      </c>
      <c r="AA6" s="4"/>
    </row>
    <row r="7" spans="1:27" ht="12.75">
      <c r="A7" s="4"/>
      <c r="AA7" s="4"/>
    </row>
    <row r="8" spans="1:27" ht="12.75">
      <c r="A8" s="4">
        <v>1</v>
      </c>
      <c r="C8" s="2">
        <v>36191</v>
      </c>
      <c r="D8" s="2"/>
      <c r="E8" s="2">
        <v>36356</v>
      </c>
      <c r="F8" t="s">
        <v>6</v>
      </c>
      <c r="G8" t="s">
        <v>8</v>
      </c>
      <c r="H8" s="21">
        <f>DAYS360(C8,E8,2)</f>
        <v>165</v>
      </c>
      <c r="J8" t="s">
        <v>3</v>
      </c>
      <c r="L8" s="1">
        <v>5000000</v>
      </c>
      <c r="M8" s="1"/>
      <c r="N8" t="s">
        <v>3</v>
      </c>
      <c r="P8">
        <v>4.35</v>
      </c>
      <c r="R8" t="s">
        <v>9</v>
      </c>
      <c r="T8" t="s">
        <v>10</v>
      </c>
      <c r="U8">
        <v>360</v>
      </c>
      <c r="W8" t="s">
        <v>6</v>
      </c>
      <c r="Y8" s="18">
        <f>(H8*L8*P8)/(U8*100)</f>
        <v>99687.49999999999</v>
      </c>
      <c r="AA8" s="4">
        <v>1</v>
      </c>
    </row>
    <row r="9" spans="1:27" ht="12.75">
      <c r="A9" s="4">
        <v>2</v>
      </c>
      <c r="C9" s="2">
        <v>36356</v>
      </c>
      <c r="D9" s="2"/>
      <c r="E9" s="2">
        <v>36540</v>
      </c>
      <c r="F9" t="s">
        <v>6</v>
      </c>
      <c r="G9" t="s">
        <v>8</v>
      </c>
      <c r="H9" s="10">
        <f>DAYS360(C9,E9,2)</f>
        <v>180</v>
      </c>
      <c r="J9" t="s">
        <v>3</v>
      </c>
      <c r="L9" s="1">
        <v>5000000</v>
      </c>
      <c r="N9" t="s">
        <v>3</v>
      </c>
      <c r="P9">
        <v>4.35</v>
      </c>
      <c r="R9" t="s">
        <v>9</v>
      </c>
      <c r="T9" t="s">
        <v>10</v>
      </c>
      <c r="U9">
        <v>360</v>
      </c>
      <c r="W9" t="s">
        <v>6</v>
      </c>
      <c r="Y9" s="1">
        <f aca="true" t="shared" si="0" ref="Y9:Y28">(H9*L9*P9)/(U9*100)</f>
        <v>108749.99999999999</v>
      </c>
      <c r="AA9" s="4">
        <v>2</v>
      </c>
    </row>
    <row r="10" spans="1:27" ht="12.75">
      <c r="A10" s="4">
        <v>3</v>
      </c>
      <c r="C10" s="2">
        <v>36540</v>
      </c>
      <c r="D10" s="2"/>
      <c r="E10" s="2">
        <v>36722</v>
      </c>
      <c r="F10" t="s">
        <v>6</v>
      </c>
      <c r="G10" t="s">
        <v>8</v>
      </c>
      <c r="H10" s="10">
        <f aca="true" t="shared" si="1" ref="H10:H28">DAYS360(C10,E10,2)</f>
        <v>180</v>
      </c>
      <c r="J10" t="s">
        <v>3</v>
      </c>
      <c r="L10" s="1">
        <v>5000000</v>
      </c>
      <c r="N10" t="s">
        <v>3</v>
      </c>
      <c r="P10">
        <v>4.35</v>
      </c>
      <c r="R10" t="s">
        <v>9</v>
      </c>
      <c r="T10" t="s">
        <v>10</v>
      </c>
      <c r="U10">
        <v>360</v>
      </c>
      <c r="W10" t="s">
        <v>6</v>
      </c>
      <c r="Y10" s="1">
        <f t="shared" si="0"/>
        <v>108749.99999999999</v>
      </c>
      <c r="AA10" s="4">
        <v>3</v>
      </c>
    </row>
    <row r="11" spans="1:27" ht="12.75">
      <c r="A11" s="4">
        <v>4</v>
      </c>
      <c r="C11" s="2">
        <v>36722</v>
      </c>
      <c r="D11" s="2"/>
      <c r="E11" s="2">
        <v>36906</v>
      </c>
      <c r="F11" t="s">
        <v>6</v>
      </c>
      <c r="G11" t="s">
        <v>8</v>
      </c>
      <c r="H11" s="10">
        <f t="shared" si="1"/>
        <v>180</v>
      </c>
      <c r="J11" t="s">
        <v>3</v>
      </c>
      <c r="L11" s="1">
        <v>5000000</v>
      </c>
      <c r="N11" t="s">
        <v>3</v>
      </c>
      <c r="P11">
        <v>4.35</v>
      </c>
      <c r="R11" t="s">
        <v>9</v>
      </c>
      <c r="T11" t="s">
        <v>10</v>
      </c>
      <c r="U11">
        <v>360</v>
      </c>
      <c r="W11" t="s">
        <v>6</v>
      </c>
      <c r="Y11" s="1">
        <f t="shared" si="0"/>
        <v>108749.99999999999</v>
      </c>
      <c r="AA11" s="4">
        <v>4</v>
      </c>
    </row>
    <row r="12" spans="1:27" ht="12.75">
      <c r="A12" s="4">
        <v>5</v>
      </c>
      <c r="C12" s="2">
        <v>36906</v>
      </c>
      <c r="D12" s="2"/>
      <c r="E12" s="2">
        <v>37087</v>
      </c>
      <c r="F12" t="s">
        <v>6</v>
      </c>
      <c r="G12" t="s">
        <v>8</v>
      </c>
      <c r="H12" s="10">
        <f t="shared" si="1"/>
        <v>180</v>
      </c>
      <c r="J12" t="s">
        <v>3</v>
      </c>
      <c r="L12" s="1">
        <v>5000000</v>
      </c>
      <c r="N12" t="s">
        <v>3</v>
      </c>
      <c r="P12">
        <v>4.35</v>
      </c>
      <c r="R12" t="s">
        <v>9</v>
      </c>
      <c r="T12" t="s">
        <v>10</v>
      </c>
      <c r="U12">
        <v>360</v>
      </c>
      <c r="W12" t="s">
        <v>6</v>
      </c>
      <c r="Y12" s="1">
        <f t="shared" si="0"/>
        <v>108749.99999999999</v>
      </c>
      <c r="AA12" s="4">
        <v>5</v>
      </c>
    </row>
    <row r="13" spans="1:27" ht="12.75">
      <c r="A13" s="4">
        <v>6</v>
      </c>
      <c r="C13" s="2">
        <v>37087</v>
      </c>
      <c r="D13" s="2"/>
      <c r="E13" s="2">
        <v>37271</v>
      </c>
      <c r="F13" t="s">
        <v>6</v>
      </c>
      <c r="G13" t="s">
        <v>8</v>
      </c>
      <c r="H13" s="10">
        <f t="shared" si="1"/>
        <v>180</v>
      </c>
      <c r="J13" t="s">
        <v>3</v>
      </c>
      <c r="L13" s="1">
        <v>5000000</v>
      </c>
      <c r="N13" t="s">
        <v>3</v>
      </c>
      <c r="P13">
        <v>4.35</v>
      </c>
      <c r="R13" t="s">
        <v>9</v>
      </c>
      <c r="T13" t="s">
        <v>10</v>
      </c>
      <c r="U13">
        <v>360</v>
      </c>
      <c r="W13" t="s">
        <v>6</v>
      </c>
      <c r="Y13" s="1">
        <f t="shared" si="0"/>
        <v>108749.99999999999</v>
      </c>
      <c r="AA13" s="4">
        <v>6</v>
      </c>
    </row>
    <row r="14" spans="1:27" ht="12.75">
      <c r="A14" s="4">
        <v>7</v>
      </c>
      <c r="C14" s="2">
        <v>37271</v>
      </c>
      <c r="D14" s="2"/>
      <c r="E14" s="2">
        <v>37452</v>
      </c>
      <c r="F14" t="s">
        <v>6</v>
      </c>
      <c r="G14" t="s">
        <v>8</v>
      </c>
      <c r="H14" s="10">
        <f t="shared" si="1"/>
        <v>180</v>
      </c>
      <c r="J14" t="s">
        <v>3</v>
      </c>
      <c r="L14" s="1">
        <v>5000000</v>
      </c>
      <c r="N14" t="s">
        <v>3</v>
      </c>
      <c r="P14">
        <v>4.35</v>
      </c>
      <c r="R14" t="s">
        <v>9</v>
      </c>
      <c r="T14" t="s">
        <v>10</v>
      </c>
      <c r="U14">
        <v>360</v>
      </c>
      <c r="W14" t="s">
        <v>6</v>
      </c>
      <c r="Y14" s="1">
        <f t="shared" si="0"/>
        <v>108749.99999999999</v>
      </c>
      <c r="AA14" s="4">
        <v>7</v>
      </c>
    </row>
    <row r="15" spans="1:27" ht="12.75">
      <c r="A15" s="4">
        <v>8</v>
      </c>
      <c r="C15" s="2">
        <v>37452</v>
      </c>
      <c r="D15" s="2"/>
      <c r="E15" s="2">
        <v>37636</v>
      </c>
      <c r="F15" t="s">
        <v>6</v>
      </c>
      <c r="G15" t="s">
        <v>8</v>
      </c>
      <c r="H15" s="10">
        <f t="shared" si="1"/>
        <v>180</v>
      </c>
      <c r="J15" t="s">
        <v>3</v>
      </c>
      <c r="L15" s="1">
        <v>5000000</v>
      </c>
      <c r="N15" t="s">
        <v>3</v>
      </c>
      <c r="P15">
        <v>4.35</v>
      </c>
      <c r="R15" t="s">
        <v>9</v>
      </c>
      <c r="T15" t="s">
        <v>10</v>
      </c>
      <c r="U15">
        <v>360</v>
      </c>
      <c r="W15" t="s">
        <v>6</v>
      </c>
      <c r="Y15" s="1">
        <f t="shared" si="0"/>
        <v>108749.99999999999</v>
      </c>
      <c r="AA15" s="4">
        <v>8</v>
      </c>
    </row>
    <row r="16" spans="1:27" ht="12.75">
      <c r="A16" s="4">
        <v>9</v>
      </c>
      <c r="C16" s="2">
        <v>37636</v>
      </c>
      <c r="D16" s="2"/>
      <c r="E16" s="2">
        <v>37817</v>
      </c>
      <c r="F16" t="s">
        <v>6</v>
      </c>
      <c r="G16" t="s">
        <v>8</v>
      </c>
      <c r="H16" s="10">
        <f t="shared" si="1"/>
        <v>180</v>
      </c>
      <c r="J16" t="s">
        <v>3</v>
      </c>
      <c r="L16" s="1">
        <v>5000000</v>
      </c>
      <c r="N16" t="s">
        <v>3</v>
      </c>
      <c r="P16">
        <v>4.35</v>
      </c>
      <c r="R16" t="s">
        <v>9</v>
      </c>
      <c r="T16" t="s">
        <v>10</v>
      </c>
      <c r="U16">
        <v>360</v>
      </c>
      <c r="W16" t="s">
        <v>6</v>
      </c>
      <c r="Y16" s="1">
        <f t="shared" si="0"/>
        <v>108749.99999999999</v>
      </c>
      <c r="AA16" s="4">
        <v>9</v>
      </c>
    </row>
    <row r="17" spans="1:27" ht="12.75">
      <c r="A17" s="4">
        <v>10</v>
      </c>
      <c r="C17" s="2">
        <v>37817</v>
      </c>
      <c r="D17" s="2"/>
      <c r="E17" s="2">
        <v>38001</v>
      </c>
      <c r="F17" t="s">
        <v>6</v>
      </c>
      <c r="G17" t="s">
        <v>8</v>
      </c>
      <c r="H17" s="10">
        <f t="shared" si="1"/>
        <v>180</v>
      </c>
      <c r="J17" t="s">
        <v>3</v>
      </c>
      <c r="L17" s="1">
        <v>5000000</v>
      </c>
      <c r="N17" t="s">
        <v>3</v>
      </c>
      <c r="P17">
        <v>4.35</v>
      </c>
      <c r="R17" t="s">
        <v>9</v>
      </c>
      <c r="T17" t="s">
        <v>10</v>
      </c>
      <c r="U17">
        <v>360</v>
      </c>
      <c r="W17" t="s">
        <v>6</v>
      </c>
      <c r="Y17" s="1">
        <f t="shared" si="0"/>
        <v>108749.99999999999</v>
      </c>
      <c r="AA17" s="4">
        <v>10</v>
      </c>
    </row>
    <row r="18" spans="1:27" ht="12.75">
      <c r="A18" s="4">
        <v>11</v>
      </c>
      <c r="C18" s="2">
        <v>38001</v>
      </c>
      <c r="D18" s="2"/>
      <c r="E18" s="2">
        <v>38183</v>
      </c>
      <c r="F18" t="s">
        <v>6</v>
      </c>
      <c r="G18" t="s">
        <v>8</v>
      </c>
      <c r="H18" s="10">
        <f t="shared" si="1"/>
        <v>180</v>
      </c>
      <c r="J18" t="s">
        <v>3</v>
      </c>
      <c r="L18" s="1">
        <v>5000000</v>
      </c>
      <c r="N18" t="s">
        <v>3</v>
      </c>
      <c r="P18">
        <v>4.35</v>
      </c>
      <c r="R18" t="s">
        <v>9</v>
      </c>
      <c r="T18" t="s">
        <v>10</v>
      </c>
      <c r="U18">
        <v>360</v>
      </c>
      <c r="W18" t="s">
        <v>6</v>
      </c>
      <c r="Y18" s="1">
        <f t="shared" si="0"/>
        <v>108749.99999999999</v>
      </c>
      <c r="AA18" s="4">
        <v>11</v>
      </c>
    </row>
    <row r="19" spans="1:27" ht="12.75">
      <c r="A19" s="4">
        <v>12</v>
      </c>
      <c r="C19" s="2">
        <v>38183</v>
      </c>
      <c r="D19" s="2"/>
      <c r="E19" s="2">
        <v>38367</v>
      </c>
      <c r="F19" t="s">
        <v>6</v>
      </c>
      <c r="G19" t="s">
        <v>8</v>
      </c>
      <c r="H19" s="10">
        <f t="shared" si="1"/>
        <v>180</v>
      </c>
      <c r="J19" t="s">
        <v>3</v>
      </c>
      <c r="L19" s="1">
        <v>5000000</v>
      </c>
      <c r="N19" t="s">
        <v>3</v>
      </c>
      <c r="P19">
        <v>4.35</v>
      </c>
      <c r="R19" t="s">
        <v>9</v>
      </c>
      <c r="T19" t="s">
        <v>10</v>
      </c>
      <c r="U19">
        <v>360</v>
      </c>
      <c r="W19" t="s">
        <v>6</v>
      </c>
      <c r="Y19" s="1">
        <f t="shared" si="0"/>
        <v>108749.99999999999</v>
      </c>
      <c r="AA19" s="4">
        <v>12</v>
      </c>
    </row>
    <row r="20" spans="1:27" ht="12.75">
      <c r="A20" s="4">
        <v>13</v>
      </c>
      <c r="C20" s="2">
        <v>38367</v>
      </c>
      <c r="D20" s="2"/>
      <c r="E20" s="2">
        <v>38548</v>
      </c>
      <c r="F20" t="s">
        <v>6</v>
      </c>
      <c r="G20" t="s">
        <v>8</v>
      </c>
      <c r="H20" s="10">
        <f t="shared" si="1"/>
        <v>180</v>
      </c>
      <c r="J20" t="s">
        <v>3</v>
      </c>
      <c r="L20" s="1">
        <v>5000000</v>
      </c>
      <c r="N20" t="s">
        <v>3</v>
      </c>
      <c r="P20">
        <v>4.35</v>
      </c>
      <c r="R20" t="s">
        <v>9</v>
      </c>
      <c r="T20" t="s">
        <v>10</v>
      </c>
      <c r="U20">
        <v>360</v>
      </c>
      <c r="W20" t="s">
        <v>6</v>
      </c>
      <c r="Y20" s="1">
        <f t="shared" si="0"/>
        <v>108749.99999999999</v>
      </c>
      <c r="AA20" s="4">
        <v>13</v>
      </c>
    </row>
    <row r="21" spans="1:27" ht="12.75">
      <c r="A21" s="4">
        <v>14</v>
      </c>
      <c r="C21" s="2">
        <v>38548</v>
      </c>
      <c r="D21" s="2"/>
      <c r="E21" s="2">
        <v>38732</v>
      </c>
      <c r="F21" t="s">
        <v>6</v>
      </c>
      <c r="G21" t="s">
        <v>8</v>
      </c>
      <c r="H21" s="10">
        <f t="shared" si="1"/>
        <v>180</v>
      </c>
      <c r="J21" t="s">
        <v>3</v>
      </c>
      <c r="L21" s="1">
        <v>5000000</v>
      </c>
      <c r="N21" t="s">
        <v>3</v>
      </c>
      <c r="P21">
        <v>4.35</v>
      </c>
      <c r="R21" t="s">
        <v>9</v>
      </c>
      <c r="T21" t="s">
        <v>10</v>
      </c>
      <c r="U21">
        <v>360</v>
      </c>
      <c r="W21" t="s">
        <v>6</v>
      </c>
      <c r="Y21" s="1">
        <f t="shared" si="0"/>
        <v>108749.99999999999</v>
      </c>
      <c r="AA21" s="4">
        <v>14</v>
      </c>
    </row>
    <row r="22" spans="1:27" ht="12.75">
      <c r="A22" s="4">
        <v>15</v>
      </c>
      <c r="C22" s="2">
        <v>38732</v>
      </c>
      <c r="D22" s="2"/>
      <c r="E22" s="2">
        <v>38913</v>
      </c>
      <c r="F22" t="s">
        <v>6</v>
      </c>
      <c r="G22" t="s">
        <v>8</v>
      </c>
      <c r="H22" s="10">
        <f t="shared" si="1"/>
        <v>180</v>
      </c>
      <c r="J22" t="s">
        <v>3</v>
      </c>
      <c r="L22" s="1">
        <v>5000000</v>
      </c>
      <c r="N22" t="s">
        <v>3</v>
      </c>
      <c r="P22">
        <v>4.35</v>
      </c>
      <c r="R22" t="s">
        <v>9</v>
      </c>
      <c r="T22" t="s">
        <v>10</v>
      </c>
      <c r="U22">
        <v>360</v>
      </c>
      <c r="W22" t="s">
        <v>6</v>
      </c>
      <c r="Y22" s="1">
        <f t="shared" si="0"/>
        <v>108749.99999999999</v>
      </c>
      <c r="AA22" s="4">
        <v>15</v>
      </c>
    </row>
    <row r="23" spans="1:27" ht="12.75">
      <c r="A23" s="4">
        <v>16</v>
      </c>
      <c r="C23" s="2">
        <v>38913</v>
      </c>
      <c r="D23" s="2"/>
      <c r="E23" s="2">
        <v>39097</v>
      </c>
      <c r="F23" t="s">
        <v>6</v>
      </c>
      <c r="G23" t="s">
        <v>8</v>
      </c>
      <c r="H23" s="10">
        <f t="shared" si="1"/>
        <v>180</v>
      </c>
      <c r="J23" t="s">
        <v>3</v>
      </c>
      <c r="L23" s="1">
        <v>5000000</v>
      </c>
      <c r="N23" t="s">
        <v>3</v>
      </c>
      <c r="P23">
        <v>4.35</v>
      </c>
      <c r="R23" t="s">
        <v>9</v>
      </c>
      <c r="T23" t="s">
        <v>10</v>
      </c>
      <c r="U23">
        <v>360</v>
      </c>
      <c r="W23" t="s">
        <v>6</v>
      </c>
      <c r="Y23" s="1">
        <f t="shared" si="0"/>
        <v>108749.99999999999</v>
      </c>
      <c r="AA23" s="4">
        <v>16</v>
      </c>
    </row>
    <row r="24" spans="1:27" ht="12.75">
      <c r="A24" s="4">
        <v>17</v>
      </c>
      <c r="C24" s="2">
        <v>39097</v>
      </c>
      <c r="D24" s="2"/>
      <c r="E24" s="2">
        <v>39278</v>
      </c>
      <c r="F24" t="s">
        <v>6</v>
      </c>
      <c r="G24" t="s">
        <v>8</v>
      </c>
      <c r="H24" s="10">
        <f t="shared" si="1"/>
        <v>180</v>
      </c>
      <c r="J24" t="s">
        <v>3</v>
      </c>
      <c r="L24" s="1">
        <v>5000000</v>
      </c>
      <c r="N24" t="s">
        <v>3</v>
      </c>
      <c r="P24">
        <v>4.35</v>
      </c>
      <c r="R24" t="s">
        <v>9</v>
      </c>
      <c r="T24" t="s">
        <v>10</v>
      </c>
      <c r="U24">
        <v>360</v>
      </c>
      <c r="W24" t="s">
        <v>6</v>
      </c>
      <c r="Y24" s="1">
        <f t="shared" si="0"/>
        <v>108749.99999999999</v>
      </c>
      <c r="AA24" s="4">
        <v>17</v>
      </c>
    </row>
    <row r="25" spans="1:27" ht="12.75">
      <c r="A25" s="4">
        <v>18</v>
      </c>
      <c r="C25" s="2">
        <v>39278</v>
      </c>
      <c r="D25" s="2"/>
      <c r="E25" s="2">
        <v>39462</v>
      </c>
      <c r="F25" t="s">
        <v>6</v>
      </c>
      <c r="G25" t="s">
        <v>8</v>
      </c>
      <c r="H25" s="10">
        <f t="shared" si="1"/>
        <v>180</v>
      </c>
      <c r="J25" t="s">
        <v>3</v>
      </c>
      <c r="L25" s="1">
        <v>5000000</v>
      </c>
      <c r="N25" t="s">
        <v>3</v>
      </c>
      <c r="P25">
        <v>4.35</v>
      </c>
      <c r="R25" t="s">
        <v>9</v>
      </c>
      <c r="T25" t="s">
        <v>10</v>
      </c>
      <c r="U25">
        <v>360</v>
      </c>
      <c r="W25" t="s">
        <v>6</v>
      </c>
      <c r="Y25" s="1">
        <f t="shared" si="0"/>
        <v>108749.99999999999</v>
      </c>
      <c r="AA25" s="4">
        <v>18</v>
      </c>
    </row>
    <row r="26" spans="1:27" ht="12.75">
      <c r="A26" s="4">
        <v>19</v>
      </c>
      <c r="C26" s="2">
        <v>39462</v>
      </c>
      <c r="D26" s="2"/>
      <c r="E26" s="2">
        <v>39644</v>
      </c>
      <c r="F26" t="s">
        <v>6</v>
      </c>
      <c r="G26" t="s">
        <v>8</v>
      </c>
      <c r="H26" s="10">
        <f t="shared" si="1"/>
        <v>180</v>
      </c>
      <c r="J26" t="s">
        <v>3</v>
      </c>
      <c r="L26" s="1">
        <v>5000000</v>
      </c>
      <c r="N26" t="s">
        <v>3</v>
      </c>
      <c r="P26">
        <v>4.35</v>
      </c>
      <c r="R26" t="s">
        <v>9</v>
      </c>
      <c r="T26" t="s">
        <v>10</v>
      </c>
      <c r="U26">
        <v>360</v>
      </c>
      <c r="W26" t="s">
        <v>6</v>
      </c>
      <c r="Y26" s="1">
        <f t="shared" si="0"/>
        <v>108749.99999999999</v>
      </c>
      <c r="AA26" s="4">
        <v>19</v>
      </c>
    </row>
    <row r="27" spans="1:27" ht="12.75">
      <c r="A27" s="4">
        <v>20</v>
      </c>
      <c r="C27" s="2">
        <v>39644</v>
      </c>
      <c r="D27" s="2"/>
      <c r="E27" s="2">
        <v>39828</v>
      </c>
      <c r="F27" t="s">
        <v>6</v>
      </c>
      <c r="G27" t="s">
        <v>8</v>
      </c>
      <c r="H27" s="10">
        <f t="shared" si="1"/>
        <v>180</v>
      </c>
      <c r="J27" t="s">
        <v>3</v>
      </c>
      <c r="L27" s="1">
        <v>5000000</v>
      </c>
      <c r="N27" t="s">
        <v>3</v>
      </c>
      <c r="P27">
        <v>4.35</v>
      </c>
      <c r="R27" t="s">
        <v>9</v>
      </c>
      <c r="T27" t="s">
        <v>10</v>
      </c>
      <c r="U27">
        <v>360</v>
      </c>
      <c r="W27" t="s">
        <v>6</v>
      </c>
      <c r="Y27" s="1">
        <f t="shared" si="0"/>
        <v>108749.99999999999</v>
      </c>
      <c r="AA27" s="4">
        <v>20</v>
      </c>
    </row>
    <row r="28" spans="1:27" ht="12.75">
      <c r="A28" s="4">
        <v>21</v>
      </c>
      <c r="C28" s="2">
        <v>39828</v>
      </c>
      <c r="D28" s="2"/>
      <c r="E28" s="2">
        <v>40009</v>
      </c>
      <c r="F28" t="s">
        <v>6</v>
      </c>
      <c r="G28" t="s">
        <v>8</v>
      </c>
      <c r="H28" s="10">
        <f t="shared" si="1"/>
        <v>180</v>
      </c>
      <c r="J28" t="s">
        <v>3</v>
      </c>
      <c r="L28" s="1">
        <v>5000000</v>
      </c>
      <c r="N28" t="s">
        <v>3</v>
      </c>
      <c r="P28">
        <v>4.35</v>
      </c>
      <c r="R28" t="s">
        <v>9</v>
      </c>
      <c r="T28" t="s">
        <v>10</v>
      </c>
      <c r="U28">
        <v>360</v>
      </c>
      <c r="W28" t="s">
        <v>6</v>
      </c>
      <c r="Y28" s="1">
        <f t="shared" si="0"/>
        <v>108749.99999999999</v>
      </c>
      <c r="AA28" s="4">
        <v>21</v>
      </c>
    </row>
    <row r="30" spans="21:25" ht="12.75">
      <c r="U30" s="12"/>
      <c r="V30" s="12"/>
      <c r="W30" s="22" t="s">
        <v>15</v>
      </c>
      <c r="X30" s="12"/>
      <c r="Y30" s="18">
        <f>SUM(Y8:Y28)</f>
        <v>2274687.4999999995</v>
      </c>
    </row>
    <row r="31" ht="12.75">
      <c r="W31" s="3"/>
    </row>
    <row r="32" spans="23:25" ht="12.75">
      <c r="W32" s="3"/>
      <c r="Y32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32"/>
  <sheetViews>
    <sheetView showGridLines="0" workbookViewId="0" topLeftCell="A1">
      <selection activeCell="I34" sqref="I34"/>
    </sheetView>
  </sheetViews>
  <sheetFormatPr defaultColWidth="9.140625" defaultRowHeight="12.75"/>
  <cols>
    <col min="1" max="1" width="4.8515625" style="0" customWidth="1"/>
    <col min="2" max="2" width="2.00390625" style="0" customWidth="1"/>
    <col min="3" max="3" width="11.140625" style="0" customWidth="1"/>
    <col min="4" max="4" width="2.140625" style="0" customWidth="1"/>
    <col min="5" max="5" width="9.8515625" style="0" customWidth="1"/>
    <col min="6" max="6" width="3.00390625" style="0" customWidth="1"/>
    <col min="7" max="7" width="1.421875" style="0" customWidth="1"/>
    <col min="8" max="8" width="4.421875" style="0" customWidth="1"/>
    <col min="9" max="9" width="1.1484375" style="0" customWidth="1"/>
    <col min="10" max="10" width="1.8515625" style="0" customWidth="1"/>
    <col min="11" max="11" width="1.28515625" style="0" customWidth="1"/>
    <col min="12" max="12" width="11.7109375" style="0" customWidth="1"/>
    <col min="13" max="13" width="1.421875" style="0" customWidth="1"/>
    <col min="14" max="14" width="1.8515625" style="0" customWidth="1"/>
    <col min="15" max="15" width="1.1484375" style="0" customWidth="1"/>
    <col min="16" max="16" width="5.421875" style="0" customWidth="1"/>
    <col min="17" max="17" width="1.1484375" style="0" customWidth="1"/>
    <col min="18" max="18" width="1.421875" style="0" customWidth="1"/>
    <col min="19" max="19" width="1.1484375" style="0" customWidth="1"/>
    <col min="20" max="20" width="1.7109375" style="0" customWidth="1"/>
    <col min="21" max="21" width="1.1484375" style="0" customWidth="1"/>
    <col min="22" max="22" width="1.8515625" style="0" customWidth="1"/>
    <col min="23" max="23" width="3.8515625" style="0" customWidth="1"/>
    <col min="24" max="24" width="1.1484375" style="0" customWidth="1"/>
    <col min="25" max="25" width="2.421875" style="0" customWidth="1"/>
    <col min="26" max="26" width="0.85546875" style="0" customWidth="1"/>
    <col min="27" max="27" width="2.00390625" style="0" customWidth="1"/>
    <col min="28" max="28" width="1.421875" style="0" customWidth="1"/>
    <col min="29" max="29" width="2.421875" style="0" customWidth="1"/>
    <col min="30" max="30" width="1.28515625" style="0" customWidth="1"/>
    <col min="31" max="31" width="1.1484375" style="0" customWidth="1"/>
    <col min="32" max="32" width="3.7109375" style="0" customWidth="1"/>
    <col min="33" max="33" width="1.1484375" style="0" customWidth="1"/>
    <col min="34" max="34" width="2.8515625" style="0" customWidth="1"/>
    <col min="35" max="35" width="1.421875" style="0" customWidth="1"/>
    <col min="36" max="36" width="11.7109375" style="0" customWidth="1"/>
    <col min="37" max="37" width="1.57421875" style="0" customWidth="1"/>
    <col min="38" max="38" width="4.421875" style="0" customWidth="1"/>
    <col min="39" max="39" width="1.421875" style="0" customWidth="1"/>
  </cols>
  <sheetData>
    <row r="2" spans="3:12" s="23" customFormat="1" ht="20.25">
      <c r="C2" s="24" t="s">
        <v>18</v>
      </c>
      <c r="D2" s="24"/>
      <c r="E2" s="25"/>
      <c r="F2" s="24"/>
      <c r="G2" s="24"/>
      <c r="H2" s="24"/>
      <c r="I2" s="24"/>
      <c r="J2" s="24"/>
      <c r="K2" s="24"/>
      <c r="L2" s="24"/>
    </row>
    <row r="3" ht="12.75">
      <c r="AH3" s="17"/>
    </row>
    <row r="4" ht="12.75">
      <c r="H4" s="4" t="s">
        <v>0</v>
      </c>
    </row>
    <row r="5" spans="1:38" ht="12.75">
      <c r="A5" s="14" t="s">
        <v>16</v>
      </c>
      <c r="C5" s="3" t="s">
        <v>4</v>
      </c>
      <c r="D5" s="3"/>
      <c r="E5" s="3" t="s">
        <v>5</v>
      </c>
      <c r="H5" s="4" t="s">
        <v>1</v>
      </c>
      <c r="L5" s="4" t="s">
        <v>7</v>
      </c>
      <c r="P5" s="4" t="s">
        <v>2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 t="s">
        <v>13</v>
      </c>
      <c r="AJ5" s="4" t="s">
        <v>12</v>
      </c>
      <c r="AL5" s="14" t="s">
        <v>16</v>
      </c>
    </row>
    <row r="6" spans="1:38" ht="12.75">
      <c r="A6" s="4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 t="s">
        <v>14</v>
      </c>
      <c r="AJ6" s="4" t="s">
        <v>11</v>
      </c>
      <c r="AL6" s="4"/>
    </row>
    <row r="7" spans="1:38" ht="12.75">
      <c r="A7" s="4"/>
      <c r="AL7" s="4"/>
    </row>
    <row r="8" spans="1:38" ht="12.75">
      <c r="A8" s="4">
        <v>1</v>
      </c>
      <c r="C8" s="2">
        <v>36191</v>
      </c>
      <c r="D8" s="2"/>
      <c r="E8" s="2">
        <v>36356</v>
      </c>
      <c r="F8" t="s">
        <v>6</v>
      </c>
      <c r="G8" t="s">
        <v>8</v>
      </c>
      <c r="H8" s="21">
        <f>E8-C8</f>
        <v>165</v>
      </c>
      <c r="J8" t="s">
        <v>3</v>
      </c>
      <c r="L8" s="1">
        <v>5000000</v>
      </c>
      <c r="M8" s="1"/>
      <c r="N8" t="s">
        <v>3</v>
      </c>
      <c r="P8">
        <v>4.35</v>
      </c>
      <c r="R8" t="s">
        <v>9</v>
      </c>
      <c r="T8" t="s">
        <v>10</v>
      </c>
      <c r="V8" t="s">
        <v>8</v>
      </c>
      <c r="W8" s="13">
        <v>181</v>
      </c>
      <c r="Y8" t="s">
        <v>3</v>
      </c>
      <c r="AA8">
        <v>2</v>
      </c>
      <c r="AC8" t="s">
        <v>6</v>
      </c>
      <c r="AD8" t="s">
        <v>9</v>
      </c>
      <c r="AF8">
        <f>W8*AA8</f>
        <v>362</v>
      </c>
      <c r="AH8" t="s">
        <v>6</v>
      </c>
      <c r="AJ8" s="18">
        <f>(H8*L8*P8)/(AF8*100)</f>
        <v>99136.7403314917</v>
      </c>
      <c r="AL8" s="4">
        <v>1</v>
      </c>
    </row>
    <row r="9" spans="1:38" ht="12.75">
      <c r="A9" s="4">
        <v>2</v>
      </c>
      <c r="C9" s="2">
        <v>36356</v>
      </c>
      <c r="D9" s="2"/>
      <c r="E9" s="2">
        <v>36540</v>
      </c>
      <c r="F9" t="s">
        <v>6</v>
      </c>
      <c r="G9" t="s">
        <v>8</v>
      </c>
      <c r="H9" s="10">
        <f>E9-C9</f>
        <v>184</v>
      </c>
      <c r="J9" t="s">
        <v>3</v>
      </c>
      <c r="L9" s="1">
        <v>5000000</v>
      </c>
      <c r="N9" t="s">
        <v>3</v>
      </c>
      <c r="P9">
        <v>4.35</v>
      </c>
      <c r="R9" t="s">
        <v>9</v>
      </c>
      <c r="T9" t="s">
        <v>10</v>
      </c>
      <c r="V9" t="s">
        <v>8</v>
      </c>
      <c r="W9" s="13">
        <f aca="true" t="shared" si="0" ref="W9:W28">H9</f>
        <v>184</v>
      </c>
      <c r="Y9" t="s">
        <v>3</v>
      </c>
      <c r="AA9">
        <v>2</v>
      </c>
      <c r="AC9" t="s">
        <v>6</v>
      </c>
      <c r="AD9" t="s">
        <v>9</v>
      </c>
      <c r="AF9">
        <f aca="true" t="shared" si="1" ref="AF9:AF28">W9*AA9</f>
        <v>368</v>
      </c>
      <c r="AH9" t="s">
        <v>6</v>
      </c>
      <c r="AJ9" s="1">
        <f aca="true" t="shared" si="2" ref="AJ9:AJ28">(H9*L9*P9)/(AF9*100)</f>
        <v>108749.99999999999</v>
      </c>
      <c r="AL9" s="4">
        <v>2</v>
      </c>
    </row>
    <row r="10" spans="1:38" ht="12.75">
      <c r="A10" s="4">
        <v>3</v>
      </c>
      <c r="C10" s="2">
        <v>36540</v>
      </c>
      <c r="D10" s="2"/>
      <c r="E10" s="2">
        <v>36722</v>
      </c>
      <c r="F10" t="s">
        <v>6</v>
      </c>
      <c r="G10" t="s">
        <v>8</v>
      </c>
      <c r="H10" s="10">
        <f aca="true" t="shared" si="3" ref="H10:H28">E10-C10</f>
        <v>182</v>
      </c>
      <c r="J10" t="s">
        <v>3</v>
      </c>
      <c r="L10" s="1">
        <v>5000000</v>
      </c>
      <c r="N10" t="s">
        <v>3</v>
      </c>
      <c r="P10">
        <v>4.35</v>
      </c>
      <c r="R10" t="s">
        <v>9</v>
      </c>
      <c r="T10" t="s">
        <v>10</v>
      </c>
      <c r="V10" t="s">
        <v>8</v>
      </c>
      <c r="W10" s="13">
        <f t="shared" si="0"/>
        <v>182</v>
      </c>
      <c r="Y10" t="s">
        <v>3</v>
      </c>
      <c r="AA10">
        <v>2</v>
      </c>
      <c r="AC10" t="s">
        <v>6</v>
      </c>
      <c r="AD10" t="s">
        <v>9</v>
      </c>
      <c r="AF10">
        <f t="shared" si="1"/>
        <v>364</v>
      </c>
      <c r="AH10" t="s">
        <v>6</v>
      </c>
      <c r="AJ10" s="1">
        <f t="shared" si="2"/>
        <v>108749.99999999999</v>
      </c>
      <c r="AL10" s="4">
        <v>3</v>
      </c>
    </row>
    <row r="11" spans="1:38" ht="12.75">
      <c r="A11" s="4">
        <v>4</v>
      </c>
      <c r="C11" s="2">
        <v>36722</v>
      </c>
      <c r="D11" s="2"/>
      <c r="E11" s="2">
        <v>36906</v>
      </c>
      <c r="F11" t="s">
        <v>6</v>
      </c>
      <c r="G11" t="s">
        <v>8</v>
      </c>
      <c r="H11" s="10">
        <f t="shared" si="3"/>
        <v>184</v>
      </c>
      <c r="J11" t="s">
        <v>3</v>
      </c>
      <c r="L11" s="1">
        <v>5000000</v>
      </c>
      <c r="N11" t="s">
        <v>3</v>
      </c>
      <c r="P11">
        <v>4.35</v>
      </c>
      <c r="R11" t="s">
        <v>9</v>
      </c>
      <c r="T11" t="s">
        <v>10</v>
      </c>
      <c r="V11" t="s">
        <v>8</v>
      </c>
      <c r="W11" s="13">
        <f t="shared" si="0"/>
        <v>184</v>
      </c>
      <c r="Y11" t="s">
        <v>3</v>
      </c>
      <c r="AA11">
        <v>2</v>
      </c>
      <c r="AC11" t="s">
        <v>6</v>
      </c>
      <c r="AD11" t="s">
        <v>9</v>
      </c>
      <c r="AF11">
        <f t="shared" si="1"/>
        <v>368</v>
      </c>
      <c r="AH11" t="s">
        <v>6</v>
      </c>
      <c r="AJ11" s="1">
        <f t="shared" si="2"/>
        <v>108749.99999999999</v>
      </c>
      <c r="AL11" s="4">
        <v>4</v>
      </c>
    </row>
    <row r="12" spans="1:38" ht="12.75">
      <c r="A12" s="4">
        <v>5</v>
      </c>
      <c r="C12" s="2">
        <v>36906</v>
      </c>
      <c r="D12" s="2"/>
      <c r="E12" s="2">
        <v>37087</v>
      </c>
      <c r="F12" t="s">
        <v>6</v>
      </c>
      <c r="G12" t="s">
        <v>8</v>
      </c>
      <c r="H12" s="10">
        <f t="shared" si="3"/>
        <v>181</v>
      </c>
      <c r="J12" t="s">
        <v>3</v>
      </c>
      <c r="L12" s="1">
        <v>5000000</v>
      </c>
      <c r="N12" t="s">
        <v>3</v>
      </c>
      <c r="P12">
        <v>4.35</v>
      </c>
      <c r="R12" t="s">
        <v>9</v>
      </c>
      <c r="T12" t="s">
        <v>10</v>
      </c>
      <c r="V12" t="s">
        <v>8</v>
      </c>
      <c r="W12" s="13">
        <f t="shared" si="0"/>
        <v>181</v>
      </c>
      <c r="Y12" t="s">
        <v>3</v>
      </c>
      <c r="AA12">
        <v>2</v>
      </c>
      <c r="AC12" t="s">
        <v>6</v>
      </c>
      <c r="AD12" t="s">
        <v>9</v>
      </c>
      <c r="AF12">
        <f t="shared" si="1"/>
        <v>362</v>
      </c>
      <c r="AH12" t="s">
        <v>6</v>
      </c>
      <c r="AJ12" s="1">
        <f t="shared" si="2"/>
        <v>108749.99999999999</v>
      </c>
      <c r="AL12" s="4">
        <v>5</v>
      </c>
    </row>
    <row r="13" spans="1:38" ht="12.75">
      <c r="A13" s="4">
        <v>6</v>
      </c>
      <c r="C13" s="2">
        <v>37087</v>
      </c>
      <c r="D13" s="2"/>
      <c r="E13" s="2">
        <v>37271</v>
      </c>
      <c r="F13" t="s">
        <v>6</v>
      </c>
      <c r="G13" t="s">
        <v>8</v>
      </c>
      <c r="H13" s="10">
        <f t="shared" si="3"/>
        <v>184</v>
      </c>
      <c r="J13" t="s">
        <v>3</v>
      </c>
      <c r="L13" s="1">
        <v>5000000</v>
      </c>
      <c r="N13" t="s">
        <v>3</v>
      </c>
      <c r="P13">
        <v>4.35</v>
      </c>
      <c r="R13" t="s">
        <v>9</v>
      </c>
      <c r="T13" t="s">
        <v>10</v>
      </c>
      <c r="V13" t="s">
        <v>8</v>
      </c>
      <c r="W13" s="13">
        <f t="shared" si="0"/>
        <v>184</v>
      </c>
      <c r="Y13" t="s">
        <v>3</v>
      </c>
      <c r="AA13">
        <v>2</v>
      </c>
      <c r="AC13" t="s">
        <v>6</v>
      </c>
      <c r="AD13" t="s">
        <v>9</v>
      </c>
      <c r="AF13">
        <f t="shared" si="1"/>
        <v>368</v>
      </c>
      <c r="AH13" t="s">
        <v>6</v>
      </c>
      <c r="AJ13" s="1">
        <f t="shared" si="2"/>
        <v>108749.99999999999</v>
      </c>
      <c r="AL13" s="4">
        <v>6</v>
      </c>
    </row>
    <row r="14" spans="1:38" ht="12.75">
      <c r="A14" s="4">
        <v>7</v>
      </c>
      <c r="C14" s="2">
        <v>37271</v>
      </c>
      <c r="D14" s="2"/>
      <c r="E14" s="2">
        <v>37452</v>
      </c>
      <c r="F14" t="s">
        <v>6</v>
      </c>
      <c r="G14" t="s">
        <v>8</v>
      </c>
      <c r="H14" s="10">
        <f t="shared" si="3"/>
        <v>181</v>
      </c>
      <c r="J14" t="s">
        <v>3</v>
      </c>
      <c r="L14" s="1">
        <v>5000000</v>
      </c>
      <c r="N14" t="s">
        <v>3</v>
      </c>
      <c r="P14">
        <v>4.35</v>
      </c>
      <c r="R14" t="s">
        <v>9</v>
      </c>
      <c r="T14" t="s">
        <v>10</v>
      </c>
      <c r="V14" t="s">
        <v>8</v>
      </c>
      <c r="W14" s="13">
        <f t="shared" si="0"/>
        <v>181</v>
      </c>
      <c r="Y14" t="s">
        <v>3</v>
      </c>
      <c r="AA14">
        <v>2</v>
      </c>
      <c r="AC14" t="s">
        <v>6</v>
      </c>
      <c r="AD14" t="s">
        <v>9</v>
      </c>
      <c r="AF14">
        <f t="shared" si="1"/>
        <v>362</v>
      </c>
      <c r="AH14" t="s">
        <v>6</v>
      </c>
      <c r="AJ14" s="1">
        <f t="shared" si="2"/>
        <v>108749.99999999999</v>
      </c>
      <c r="AL14" s="4">
        <v>7</v>
      </c>
    </row>
    <row r="15" spans="1:38" ht="12.75">
      <c r="A15" s="4">
        <v>8</v>
      </c>
      <c r="C15" s="2">
        <v>37452</v>
      </c>
      <c r="D15" s="2"/>
      <c r="E15" s="2">
        <v>37636</v>
      </c>
      <c r="F15" t="s">
        <v>6</v>
      </c>
      <c r="G15" t="s">
        <v>8</v>
      </c>
      <c r="H15" s="10">
        <f t="shared" si="3"/>
        <v>184</v>
      </c>
      <c r="J15" t="s">
        <v>3</v>
      </c>
      <c r="L15" s="1">
        <v>5000000</v>
      </c>
      <c r="N15" t="s">
        <v>3</v>
      </c>
      <c r="P15">
        <v>4.35</v>
      </c>
      <c r="R15" t="s">
        <v>9</v>
      </c>
      <c r="T15" t="s">
        <v>10</v>
      </c>
      <c r="V15" t="s">
        <v>8</v>
      </c>
      <c r="W15" s="13">
        <f t="shared" si="0"/>
        <v>184</v>
      </c>
      <c r="Y15" t="s">
        <v>3</v>
      </c>
      <c r="AA15">
        <v>2</v>
      </c>
      <c r="AC15" t="s">
        <v>6</v>
      </c>
      <c r="AD15" t="s">
        <v>9</v>
      </c>
      <c r="AF15">
        <f t="shared" si="1"/>
        <v>368</v>
      </c>
      <c r="AH15" t="s">
        <v>6</v>
      </c>
      <c r="AJ15" s="1">
        <f t="shared" si="2"/>
        <v>108749.99999999999</v>
      </c>
      <c r="AL15" s="4">
        <v>8</v>
      </c>
    </row>
    <row r="16" spans="1:38" ht="12.75">
      <c r="A16" s="4">
        <v>9</v>
      </c>
      <c r="C16" s="2">
        <v>37636</v>
      </c>
      <c r="D16" s="2"/>
      <c r="E16" s="2">
        <v>37817</v>
      </c>
      <c r="F16" t="s">
        <v>6</v>
      </c>
      <c r="G16" t="s">
        <v>8</v>
      </c>
      <c r="H16" s="10">
        <f t="shared" si="3"/>
        <v>181</v>
      </c>
      <c r="J16" t="s">
        <v>3</v>
      </c>
      <c r="L16" s="1">
        <v>5000000</v>
      </c>
      <c r="N16" t="s">
        <v>3</v>
      </c>
      <c r="P16">
        <v>4.35</v>
      </c>
      <c r="R16" t="s">
        <v>9</v>
      </c>
      <c r="T16" t="s">
        <v>10</v>
      </c>
      <c r="V16" t="s">
        <v>8</v>
      </c>
      <c r="W16" s="13">
        <f t="shared" si="0"/>
        <v>181</v>
      </c>
      <c r="Y16" t="s">
        <v>3</v>
      </c>
      <c r="AA16">
        <v>2</v>
      </c>
      <c r="AC16" t="s">
        <v>6</v>
      </c>
      <c r="AD16" t="s">
        <v>9</v>
      </c>
      <c r="AF16">
        <f t="shared" si="1"/>
        <v>362</v>
      </c>
      <c r="AH16" t="s">
        <v>6</v>
      </c>
      <c r="AJ16" s="1">
        <f t="shared" si="2"/>
        <v>108749.99999999999</v>
      </c>
      <c r="AL16" s="4">
        <v>9</v>
      </c>
    </row>
    <row r="17" spans="1:38" ht="12.75">
      <c r="A17" s="4">
        <v>10</v>
      </c>
      <c r="C17" s="2">
        <v>37817</v>
      </c>
      <c r="D17" s="2"/>
      <c r="E17" s="2">
        <v>38001</v>
      </c>
      <c r="F17" t="s">
        <v>6</v>
      </c>
      <c r="G17" t="s">
        <v>8</v>
      </c>
      <c r="H17" s="10">
        <f t="shared" si="3"/>
        <v>184</v>
      </c>
      <c r="J17" t="s">
        <v>3</v>
      </c>
      <c r="L17" s="1">
        <v>5000000</v>
      </c>
      <c r="N17" t="s">
        <v>3</v>
      </c>
      <c r="P17">
        <v>4.35</v>
      </c>
      <c r="R17" t="s">
        <v>9</v>
      </c>
      <c r="T17" t="s">
        <v>10</v>
      </c>
      <c r="V17" t="s">
        <v>8</v>
      </c>
      <c r="W17" s="13">
        <f t="shared" si="0"/>
        <v>184</v>
      </c>
      <c r="Y17" t="s">
        <v>3</v>
      </c>
      <c r="AA17">
        <v>2</v>
      </c>
      <c r="AC17" t="s">
        <v>6</v>
      </c>
      <c r="AD17" t="s">
        <v>9</v>
      </c>
      <c r="AF17">
        <f t="shared" si="1"/>
        <v>368</v>
      </c>
      <c r="AH17" t="s">
        <v>6</v>
      </c>
      <c r="AJ17" s="1">
        <f t="shared" si="2"/>
        <v>108749.99999999999</v>
      </c>
      <c r="AL17" s="4">
        <v>10</v>
      </c>
    </row>
    <row r="18" spans="1:38" ht="12.75">
      <c r="A18" s="4">
        <v>11</v>
      </c>
      <c r="C18" s="2">
        <v>38001</v>
      </c>
      <c r="D18" s="2"/>
      <c r="E18" s="2">
        <v>38183</v>
      </c>
      <c r="F18" t="s">
        <v>6</v>
      </c>
      <c r="G18" t="s">
        <v>8</v>
      </c>
      <c r="H18" s="10">
        <f t="shared" si="3"/>
        <v>182</v>
      </c>
      <c r="J18" t="s">
        <v>3</v>
      </c>
      <c r="L18" s="1">
        <v>5000000</v>
      </c>
      <c r="N18" t="s">
        <v>3</v>
      </c>
      <c r="P18">
        <v>4.35</v>
      </c>
      <c r="R18" t="s">
        <v>9</v>
      </c>
      <c r="T18" t="s">
        <v>10</v>
      </c>
      <c r="V18" t="s">
        <v>8</v>
      </c>
      <c r="W18" s="13">
        <f t="shared" si="0"/>
        <v>182</v>
      </c>
      <c r="Y18" t="s">
        <v>3</v>
      </c>
      <c r="AA18">
        <v>2</v>
      </c>
      <c r="AC18" t="s">
        <v>6</v>
      </c>
      <c r="AD18" t="s">
        <v>9</v>
      </c>
      <c r="AF18">
        <f t="shared" si="1"/>
        <v>364</v>
      </c>
      <c r="AH18" t="s">
        <v>6</v>
      </c>
      <c r="AJ18" s="1">
        <f t="shared" si="2"/>
        <v>108749.99999999999</v>
      </c>
      <c r="AL18" s="4">
        <v>11</v>
      </c>
    </row>
    <row r="19" spans="1:38" ht="12.75">
      <c r="A19" s="4">
        <v>12</v>
      </c>
      <c r="C19" s="2">
        <v>38183</v>
      </c>
      <c r="D19" s="2"/>
      <c r="E19" s="2">
        <v>38367</v>
      </c>
      <c r="F19" t="s">
        <v>6</v>
      </c>
      <c r="G19" t="s">
        <v>8</v>
      </c>
      <c r="H19" s="10">
        <f t="shared" si="3"/>
        <v>184</v>
      </c>
      <c r="J19" t="s">
        <v>3</v>
      </c>
      <c r="L19" s="1">
        <v>5000000</v>
      </c>
      <c r="N19" t="s">
        <v>3</v>
      </c>
      <c r="P19">
        <v>4.35</v>
      </c>
      <c r="R19" t="s">
        <v>9</v>
      </c>
      <c r="T19" t="s">
        <v>10</v>
      </c>
      <c r="V19" t="s">
        <v>8</v>
      </c>
      <c r="W19" s="13">
        <f t="shared" si="0"/>
        <v>184</v>
      </c>
      <c r="Y19" t="s">
        <v>3</v>
      </c>
      <c r="AA19">
        <v>2</v>
      </c>
      <c r="AC19" t="s">
        <v>6</v>
      </c>
      <c r="AD19" t="s">
        <v>9</v>
      </c>
      <c r="AF19">
        <f t="shared" si="1"/>
        <v>368</v>
      </c>
      <c r="AH19" t="s">
        <v>6</v>
      </c>
      <c r="AJ19" s="1">
        <f t="shared" si="2"/>
        <v>108749.99999999999</v>
      </c>
      <c r="AL19" s="4">
        <v>12</v>
      </c>
    </row>
    <row r="20" spans="1:38" ht="12.75">
      <c r="A20" s="4">
        <v>13</v>
      </c>
      <c r="C20" s="2">
        <v>38367</v>
      </c>
      <c r="D20" s="2"/>
      <c r="E20" s="2">
        <v>38548</v>
      </c>
      <c r="F20" t="s">
        <v>6</v>
      </c>
      <c r="G20" t="s">
        <v>8</v>
      </c>
      <c r="H20" s="10">
        <f t="shared" si="3"/>
        <v>181</v>
      </c>
      <c r="J20" t="s">
        <v>3</v>
      </c>
      <c r="L20" s="1">
        <v>5000000</v>
      </c>
      <c r="N20" t="s">
        <v>3</v>
      </c>
      <c r="P20">
        <v>4.35</v>
      </c>
      <c r="R20" t="s">
        <v>9</v>
      </c>
      <c r="T20" t="s">
        <v>10</v>
      </c>
      <c r="V20" t="s">
        <v>8</v>
      </c>
      <c r="W20" s="13">
        <f t="shared" si="0"/>
        <v>181</v>
      </c>
      <c r="Y20" t="s">
        <v>3</v>
      </c>
      <c r="AA20">
        <v>2</v>
      </c>
      <c r="AC20" t="s">
        <v>6</v>
      </c>
      <c r="AD20" t="s">
        <v>9</v>
      </c>
      <c r="AF20">
        <f t="shared" si="1"/>
        <v>362</v>
      </c>
      <c r="AH20" t="s">
        <v>6</v>
      </c>
      <c r="AJ20" s="1">
        <f t="shared" si="2"/>
        <v>108749.99999999999</v>
      </c>
      <c r="AL20" s="4">
        <v>13</v>
      </c>
    </row>
    <row r="21" spans="1:38" ht="12.75">
      <c r="A21" s="4">
        <v>14</v>
      </c>
      <c r="C21" s="2">
        <v>38548</v>
      </c>
      <c r="D21" s="2"/>
      <c r="E21" s="2">
        <v>38732</v>
      </c>
      <c r="F21" t="s">
        <v>6</v>
      </c>
      <c r="G21" t="s">
        <v>8</v>
      </c>
      <c r="H21" s="10">
        <f t="shared" si="3"/>
        <v>184</v>
      </c>
      <c r="J21" t="s">
        <v>3</v>
      </c>
      <c r="L21" s="1">
        <v>5000000</v>
      </c>
      <c r="N21" t="s">
        <v>3</v>
      </c>
      <c r="P21">
        <v>4.35</v>
      </c>
      <c r="R21" t="s">
        <v>9</v>
      </c>
      <c r="T21" t="s">
        <v>10</v>
      </c>
      <c r="V21" t="s">
        <v>8</v>
      </c>
      <c r="W21" s="13">
        <f t="shared" si="0"/>
        <v>184</v>
      </c>
      <c r="Y21" t="s">
        <v>3</v>
      </c>
      <c r="AA21">
        <v>2</v>
      </c>
      <c r="AC21" t="s">
        <v>6</v>
      </c>
      <c r="AD21" t="s">
        <v>9</v>
      </c>
      <c r="AF21">
        <f t="shared" si="1"/>
        <v>368</v>
      </c>
      <c r="AH21" t="s">
        <v>6</v>
      </c>
      <c r="AJ21" s="1">
        <f t="shared" si="2"/>
        <v>108749.99999999999</v>
      </c>
      <c r="AL21" s="4">
        <v>14</v>
      </c>
    </row>
    <row r="22" spans="1:38" ht="12.75">
      <c r="A22" s="4">
        <v>15</v>
      </c>
      <c r="C22" s="2">
        <v>38732</v>
      </c>
      <c r="D22" s="2"/>
      <c r="E22" s="2">
        <v>38913</v>
      </c>
      <c r="F22" t="s">
        <v>6</v>
      </c>
      <c r="G22" t="s">
        <v>8</v>
      </c>
      <c r="H22" s="10">
        <f t="shared" si="3"/>
        <v>181</v>
      </c>
      <c r="J22" t="s">
        <v>3</v>
      </c>
      <c r="L22" s="1">
        <v>5000000</v>
      </c>
      <c r="N22" t="s">
        <v>3</v>
      </c>
      <c r="P22">
        <v>4.35</v>
      </c>
      <c r="R22" t="s">
        <v>9</v>
      </c>
      <c r="T22" t="s">
        <v>10</v>
      </c>
      <c r="V22" t="s">
        <v>8</v>
      </c>
      <c r="W22" s="13">
        <f t="shared" si="0"/>
        <v>181</v>
      </c>
      <c r="Y22" t="s">
        <v>3</v>
      </c>
      <c r="AA22">
        <v>2</v>
      </c>
      <c r="AC22" t="s">
        <v>6</v>
      </c>
      <c r="AD22" t="s">
        <v>9</v>
      </c>
      <c r="AF22">
        <f t="shared" si="1"/>
        <v>362</v>
      </c>
      <c r="AH22" t="s">
        <v>6</v>
      </c>
      <c r="AJ22" s="1">
        <f t="shared" si="2"/>
        <v>108749.99999999999</v>
      </c>
      <c r="AL22" s="4">
        <v>15</v>
      </c>
    </row>
    <row r="23" spans="1:38" ht="12.75">
      <c r="A23" s="4">
        <v>16</v>
      </c>
      <c r="C23" s="2">
        <v>38913</v>
      </c>
      <c r="D23" s="2"/>
      <c r="E23" s="2">
        <v>39097</v>
      </c>
      <c r="F23" t="s">
        <v>6</v>
      </c>
      <c r="G23" t="s">
        <v>8</v>
      </c>
      <c r="H23" s="10">
        <f t="shared" si="3"/>
        <v>184</v>
      </c>
      <c r="J23" t="s">
        <v>3</v>
      </c>
      <c r="L23" s="1">
        <v>5000000</v>
      </c>
      <c r="N23" t="s">
        <v>3</v>
      </c>
      <c r="P23">
        <v>4.35</v>
      </c>
      <c r="R23" t="s">
        <v>9</v>
      </c>
      <c r="T23" t="s">
        <v>10</v>
      </c>
      <c r="V23" t="s">
        <v>8</v>
      </c>
      <c r="W23" s="13">
        <f t="shared" si="0"/>
        <v>184</v>
      </c>
      <c r="Y23" t="s">
        <v>3</v>
      </c>
      <c r="AA23">
        <v>2</v>
      </c>
      <c r="AC23" t="s">
        <v>6</v>
      </c>
      <c r="AD23" t="s">
        <v>9</v>
      </c>
      <c r="AF23">
        <f t="shared" si="1"/>
        <v>368</v>
      </c>
      <c r="AH23" t="s">
        <v>6</v>
      </c>
      <c r="AJ23" s="1">
        <f t="shared" si="2"/>
        <v>108749.99999999999</v>
      </c>
      <c r="AL23" s="4">
        <v>16</v>
      </c>
    </row>
    <row r="24" spans="1:38" ht="12.75">
      <c r="A24" s="4">
        <v>17</v>
      </c>
      <c r="C24" s="2">
        <v>39097</v>
      </c>
      <c r="D24" s="2"/>
      <c r="E24" s="2">
        <v>39278</v>
      </c>
      <c r="F24" t="s">
        <v>6</v>
      </c>
      <c r="G24" t="s">
        <v>8</v>
      </c>
      <c r="H24" s="10">
        <f t="shared" si="3"/>
        <v>181</v>
      </c>
      <c r="J24" t="s">
        <v>3</v>
      </c>
      <c r="L24" s="1">
        <v>5000000</v>
      </c>
      <c r="N24" t="s">
        <v>3</v>
      </c>
      <c r="P24">
        <v>4.35</v>
      </c>
      <c r="R24" t="s">
        <v>9</v>
      </c>
      <c r="T24" t="s">
        <v>10</v>
      </c>
      <c r="V24" t="s">
        <v>8</v>
      </c>
      <c r="W24" s="13">
        <f t="shared" si="0"/>
        <v>181</v>
      </c>
      <c r="Y24" t="s">
        <v>3</v>
      </c>
      <c r="AA24">
        <v>2</v>
      </c>
      <c r="AC24" t="s">
        <v>6</v>
      </c>
      <c r="AD24" t="s">
        <v>9</v>
      </c>
      <c r="AF24">
        <f t="shared" si="1"/>
        <v>362</v>
      </c>
      <c r="AH24" t="s">
        <v>6</v>
      </c>
      <c r="AJ24" s="1">
        <f t="shared" si="2"/>
        <v>108749.99999999999</v>
      </c>
      <c r="AL24" s="4">
        <v>17</v>
      </c>
    </row>
    <row r="25" spans="1:38" ht="12.75">
      <c r="A25" s="4">
        <v>18</v>
      </c>
      <c r="C25" s="2">
        <v>39278</v>
      </c>
      <c r="D25" s="2"/>
      <c r="E25" s="2">
        <v>39462</v>
      </c>
      <c r="F25" t="s">
        <v>6</v>
      </c>
      <c r="G25" t="s">
        <v>8</v>
      </c>
      <c r="H25" s="10">
        <f t="shared" si="3"/>
        <v>184</v>
      </c>
      <c r="J25" t="s">
        <v>3</v>
      </c>
      <c r="L25" s="1">
        <v>5000000</v>
      </c>
      <c r="N25" t="s">
        <v>3</v>
      </c>
      <c r="P25">
        <v>4.35</v>
      </c>
      <c r="R25" t="s">
        <v>9</v>
      </c>
      <c r="T25" t="s">
        <v>10</v>
      </c>
      <c r="V25" t="s">
        <v>8</v>
      </c>
      <c r="W25" s="13">
        <f t="shared" si="0"/>
        <v>184</v>
      </c>
      <c r="Y25" t="s">
        <v>3</v>
      </c>
      <c r="AA25">
        <v>2</v>
      </c>
      <c r="AC25" t="s">
        <v>6</v>
      </c>
      <c r="AD25" t="s">
        <v>9</v>
      </c>
      <c r="AF25">
        <f t="shared" si="1"/>
        <v>368</v>
      </c>
      <c r="AH25" t="s">
        <v>6</v>
      </c>
      <c r="AJ25" s="1">
        <f t="shared" si="2"/>
        <v>108749.99999999999</v>
      </c>
      <c r="AL25" s="4">
        <v>18</v>
      </c>
    </row>
    <row r="26" spans="1:38" ht="12.75">
      <c r="A26" s="4">
        <v>19</v>
      </c>
      <c r="C26" s="2">
        <v>39462</v>
      </c>
      <c r="D26" s="2"/>
      <c r="E26" s="2">
        <v>39644</v>
      </c>
      <c r="F26" t="s">
        <v>6</v>
      </c>
      <c r="G26" t="s">
        <v>8</v>
      </c>
      <c r="H26" s="10">
        <f t="shared" si="3"/>
        <v>182</v>
      </c>
      <c r="J26" t="s">
        <v>3</v>
      </c>
      <c r="L26" s="1">
        <v>5000000</v>
      </c>
      <c r="N26" t="s">
        <v>3</v>
      </c>
      <c r="P26">
        <v>4.35</v>
      </c>
      <c r="R26" t="s">
        <v>9</v>
      </c>
      <c r="T26" t="s">
        <v>10</v>
      </c>
      <c r="V26" t="s">
        <v>8</v>
      </c>
      <c r="W26" s="13">
        <f t="shared" si="0"/>
        <v>182</v>
      </c>
      <c r="Y26" t="s">
        <v>3</v>
      </c>
      <c r="AA26">
        <v>2</v>
      </c>
      <c r="AC26" t="s">
        <v>6</v>
      </c>
      <c r="AD26" t="s">
        <v>9</v>
      </c>
      <c r="AF26">
        <f t="shared" si="1"/>
        <v>364</v>
      </c>
      <c r="AH26" t="s">
        <v>6</v>
      </c>
      <c r="AJ26" s="1">
        <f t="shared" si="2"/>
        <v>108749.99999999999</v>
      </c>
      <c r="AL26" s="4">
        <v>19</v>
      </c>
    </row>
    <row r="27" spans="1:38" ht="12.75">
      <c r="A27" s="4">
        <v>20</v>
      </c>
      <c r="C27" s="2">
        <v>39644</v>
      </c>
      <c r="D27" s="2"/>
      <c r="E27" s="2">
        <v>39828</v>
      </c>
      <c r="F27" t="s">
        <v>6</v>
      </c>
      <c r="G27" t="s">
        <v>8</v>
      </c>
      <c r="H27" s="10">
        <f t="shared" si="3"/>
        <v>184</v>
      </c>
      <c r="J27" t="s">
        <v>3</v>
      </c>
      <c r="L27" s="1">
        <v>5000000</v>
      </c>
      <c r="N27" t="s">
        <v>3</v>
      </c>
      <c r="P27">
        <v>4.35</v>
      </c>
      <c r="R27" t="s">
        <v>9</v>
      </c>
      <c r="T27" t="s">
        <v>10</v>
      </c>
      <c r="V27" t="s">
        <v>8</v>
      </c>
      <c r="W27" s="13">
        <f t="shared" si="0"/>
        <v>184</v>
      </c>
      <c r="Y27" t="s">
        <v>3</v>
      </c>
      <c r="AA27">
        <v>2</v>
      </c>
      <c r="AC27" t="s">
        <v>6</v>
      </c>
      <c r="AD27" t="s">
        <v>9</v>
      </c>
      <c r="AF27">
        <f t="shared" si="1"/>
        <v>368</v>
      </c>
      <c r="AH27" t="s">
        <v>6</v>
      </c>
      <c r="AJ27" s="1">
        <f t="shared" si="2"/>
        <v>108749.99999999999</v>
      </c>
      <c r="AL27" s="4">
        <v>20</v>
      </c>
    </row>
    <row r="28" spans="1:38" ht="12.75">
      <c r="A28" s="4">
        <v>21</v>
      </c>
      <c r="C28" s="2">
        <v>39828</v>
      </c>
      <c r="D28" s="2"/>
      <c r="E28" s="2">
        <v>40009</v>
      </c>
      <c r="F28" t="s">
        <v>6</v>
      </c>
      <c r="G28" t="s">
        <v>8</v>
      </c>
      <c r="H28" s="10">
        <f t="shared" si="3"/>
        <v>181</v>
      </c>
      <c r="J28" t="s">
        <v>3</v>
      </c>
      <c r="L28" s="1">
        <v>5000000</v>
      </c>
      <c r="N28" t="s">
        <v>3</v>
      </c>
      <c r="P28">
        <v>4.35</v>
      </c>
      <c r="R28" t="s">
        <v>9</v>
      </c>
      <c r="T28" t="s">
        <v>10</v>
      </c>
      <c r="V28" t="s">
        <v>8</v>
      </c>
      <c r="W28" s="13">
        <f t="shared" si="0"/>
        <v>181</v>
      </c>
      <c r="Y28" t="s">
        <v>3</v>
      </c>
      <c r="AA28">
        <v>2</v>
      </c>
      <c r="AC28" t="s">
        <v>6</v>
      </c>
      <c r="AD28" t="s">
        <v>9</v>
      </c>
      <c r="AF28">
        <f t="shared" si="1"/>
        <v>362</v>
      </c>
      <c r="AH28" t="s">
        <v>6</v>
      </c>
      <c r="AJ28" s="1">
        <f t="shared" si="2"/>
        <v>108749.99999999999</v>
      </c>
      <c r="AL28" s="4">
        <v>21</v>
      </c>
    </row>
    <row r="30" spans="32:36" ht="12.75">
      <c r="AF30" s="12"/>
      <c r="AG30" s="12"/>
      <c r="AH30" s="22" t="s">
        <v>15</v>
      </c>
      <c r="AI30" s="12"/>
      <c r="AJ30" s="18">
        <f>SUM(AJ8:AJ28)</f>
        <v>2274136.7403314915</v>
      </c>
    </row>
    <row r="31" ht="12.75">
      <c r="AH31" s="3"/>
    </row>
    <row r="32" spans="34:36" ht="12.75">
      <c r="AH32" s="3"/>
      <c r="AJ32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38"/>
  <sheetViews>
    <sheetView showGridLines="0" workbookViewId="0" topLeftCell="A1">
      <selection activeCell="H36" sqref="H36"/>
    </sheetView>
  </sheetViews>
  <sheetFormatPr defaultColWidth="9.140625" defaultRowHeight="12.75"/>
  <cols>
    <col min="1" max="1" width="4.8515625" style="0" customWidth="1"/>
    <col min="2" max="2" width="1.7109375" style="0" customWidth="1"/>
    <col min="3" max="3" width="11.140625" style="0" customWidth="1"/>
    <col min="4" max="4" width="2.140625" style="0" customWidth="1"/>
    <col min="5" max="5" width="10.7109375" style="0" bestFit="1" customWidth="1"/>
    <col min="6" max="6" width="3.00390625" style="0" customWidth="1"/>
    <col min="7" max="7" width="1.8515625" style="0" customWidth="1"/>
    <col min="8" max="8" width="5.00390625" style="0" customWidth="1"/>
    <col min="9" max="9" width="1.7109375" style="0" customWidth="1"/>
    <col min="10" max="10" width="2.421875" style="0" customWidth="1"/>
    <col min="11" max="11" width="1.28515625" style="0" customWidth="1"/>
    <col min="12" max="12" width="11.7109375" style="0" customWidth="1"/>
    <col min="13" max="13" width="1.421875" style="0" customWidth="1"/>
    <col min="14" max="14" width="2.421875" style="0" customWidth="1"/>
    <col min="15" max="15" width="1.1484375" style="0" customWidth="1"/>
    <col min="16" max="16" width="5.421875" style="0" customWidth="1"/>
    <col min="17" max="17" width="1.1484375" style="0" customWidth="1"/>
    <col min="18" max="18" width="1.8515625" style="0" customWidth="1"/>
    <col min="19" max="19" width="1.1484375" style="0" customWidth="1"/>
    <col min="20" max="20" width="2.28125" style="0" customWidth="1"/>
    <col min="21" max="21" width="4.421875" style="8" customWidth="1"/>
    <col min="22" max="22" width="1.7109375" style="0" customWidth="1"/>
    <col min="23" max="23" width="3.7109375" style="0" customWidth="1"/>
    <col min="24" max="24" width="1.421875" style="0" customWidth="1"/>
    <col min="25" max="25" width="11.00390625" style="0" customWidth="1"/>
    <col min="26" max="26" width="1.7109375" style="0" customWidth="1"/>
    <col min="27" max="27" width="2.7109375" style="0" customWidth="1"/>
    <col min="28" max="28" width="11.8515625" style="0" customWidth="1"/>
    <col min="29" max="29" width="1.8515625" style="0" customWidth="1"/>
    <col min="30" max="30" width="4.8515625" style="0" customWidth="1"/>
  </cols>
  <sheetData>
    <row r="2" spans="3:12" s="23" customFormat="1" ht="20.25">
      <c r="C2" s="24" t="s">
        <v>17</v>
      </c>
      <c r="D2" s="24"/>
      <c r="E2" s="25"/>
      <c r="F2" s="24"/>
      <c r="G2" s="24"/>
      <c r="H2" s="24"/>
      <c r="I2" s="24"/>
      <c r="J2" s="24"/>
      <c r="K2" s="24"/>
      <c r="L2" s="24"/>
    </row>
    <row r="5" spans="1:30" ht="12.75">
      <c r="A5" s="14" t="s">
        <v>16</v>
      </c>
      <c r="H5" s="4" t="s">
        <v>0</v>
      </c>
      <c r="U5" s="8" t="s">
        <v>13</v>
      </c>
      <c r="AB5" s="4" t="s">
        <v>12</v>
      </c>
      <c r="AD5" s="14" t="s">
        <v>16</v>
      </c>
    </row>
    <row r="6" spans="1:30" ht="12.75">
      <c r="A6" s="4"/>
      <c r="C6" s="3" t="s">
        <v>4</v>
      </c>
      <c r="D6" s="3"/>
      <c r="E6" s="3" t="s">
        <v>5</v>
      </c>
      <c r="H6" s="4" t="s">
        <v>1</v>
      </c>
      <c r="L6" s="4" t="s">
        <v>7</v>
      </c>
      <c r="P6" s="4" t="s">
        <v>2</v>
      </c>
      <c r="U6" s="8" t="s">
        <v>14</v>
      </c>
      <c r="AB6" s="4" t="s">
        <v>11</v>
      </c>
      <c r="AD6" s="4"/>
    </row>
    <row r="7" spans="1:30" ht="12.75">
      <c r="A7" s="4"/>
      <c r="AD7" s="4"/>
    </row>
    <row r="8" spans="1:30" ht="12.75">
      <c r="A8" s="4">
        <v>1</v>
      </c>
      <c r="C8" s="2">
        <v>36191</v>
      </c>
      <c r="D8" s="2"/>
      <c r="E8" s="2">
        <v>36356</v>
      </c>
      <c r="F8" t="s">
        <v>6</v>
      </c>
      <c r="G8" t="s">
        <v>8</v>
      </c>
      <c r="H8" s="21">
        <f>E8-C8</f>
        <v>165</v>
      </c>
      <c r="J8" t="s">
        <v>3</v>
      </c>
      <c r="L8" s="1">
        <v>5000000</v>
      </c>
      <c r="M8" s="1"/>
      <c r="N8" t="s">
        <v>3</v>
      </c>
      <c r="P8">
        <v>4.35</v>
      </c>
      <c r="R8" t="s">
        <v>9</v>
      </c>
      <c r="T8" t="s">
        <v>10</v>
      </c>
      <c r="U8" s="8">
        <v>365</v>
      </c>
      <c r="W8" t="s">
        <v>6</v>
      </c>
      <c r="AA8" t="s">
        <v>6</v>
      </c>
      <c r="AB8" s="18">
        <f>(H8*L8*P8)/(U8*100)</f>
        <v>98321.91780821916</v>
      </c>
      <c r="AD8" s="4">
        <v>1</v>
      </c>
    </row>
    <row r="9" spans="3:27" ht="12.75">
      <c r="C9" s="5">
        <v>36356</v>
      </c>
      <c r="D9" s="5"/>
      <c r="E9" s="5">
        <v>36526</v>
      </c>
      <c r="F9" s="6" t="s">
        <v>6</v>
      </c>
      <c r="G9" s="6" t="s">
        <v>8</v>
      </c>
      <c r="H9" s="11">
        <f aca="true" t="shared" si="0" ref="H9:H34">E9-C9</f>
        <v>170</v>
      </c>
      <c r="I9" s="8"/>
      <c r="J9" s="8" t="s">
        <v>3</v>
      </c>
      <c r="K9" s="8"/>
      <c r="L9" s="9">
        <v>5000000</v>
      </c>
      <c r="M9" s="8"/>
      <c r="N9" s="8" t="s">
        <v>3</v>
      </c>
      <c r="O9" s="8"/>
      <c r="P9" s="8">
        <v>4.35</v>
      </c>
      <c r="Q9" s="8"/>
      <c r="R9" s="8" t="s">
        <v>9</v>
      </c>
      <c r="S9" s="8"/>
      <c r="T9" s="8" t="s">
        <v>10</v>
      </c>
      <c r="U9" s="8">
        <v>365</v>
      </c>
      <c r="V9" s="6"/>
      <c r="W9" s="6" t="s">
        <v>6</v>
      </c>
      <c r="X9" s="6"/>
      <c r="Y9" s="7">
        <f>(H9*L9*P9)/(U9*100)</f>
        <v>101301.36986301368</v>
      </c>
      <c r="AA9" s="6" t="s">
        <v>6</v>
      </c>
    </row>
    <row r="10" spans="1:30" ht="12.75">
      <c r="A10" s="4">
        <v>2</v>
      </c>
      <c r="C10" s="5">
        <v>36526</v>
      </c>
      <c r="D10" s="5"/>
      <c r="E10" s="5">
        <v>36540</v>
      </c>
      <c r="F10" s="6" t="s">
        <v>6</v>
      </c>
      <c r="G10" s="6" t="s">
        <v>8</v>
      </c>
      <c r="H10" s="11">
        <f>E10-C10</f>
        <v>14</v>
      </c>
      <c r="I10" s="8"/>
      <c r="J10" s="8" t="s">
        <v>3</v>
      </c>
      <c r="K10" s="8"/>
      <c r="L10" s="9">
        <v>5000000</v>
      </c>
      <c r="M10" s="8"/>
      <c r="N10" s="8" t="s">
        <v>3</v>
      </c>
      <c r="O10" s="8"/>
      <c r="P10" s="8">
        <v>4.35</v>
      </c>
      <c r="Q10" s="8"/>
      <c r="R10" s="8" t="s">
        <v>9</v>
      </c>
      <c r="S10" s="8"/>
      <c r="T10" s="8" t="s">
        <v>10</v>
      </c>
      <c r="U10" s="12">
        <v>366</v>
      </c>
      <c r="V10" s="6"/>
      <c r="W10" s="6" t="s">
        <v>6</v>
      </c>
      <c r="X10" s="6"/>
      <c r="Y10" s="7">
        <f>(H10*L10*P10)/(U10*100)</f>
        <v>8319.672131147541</v>
      </c>
      <c r="AA10" s="6" t="s">
        <v>6</v>
      </c>
      <c r="AB10" s="1">
        <f>Y9+Y10</f>
        <v>109621.04199416122</v>
      </c>
      <c r="AD10" s="4">
        <v>2</v>
      </c>
    </row>
    <row r="11" spans="1:30" ht="12.75">
      <c r="A11" s="4">
        <v>3</v>
      </c>
      <c r="C11" s="2">
        <v>36540</v>
      </c>
      <c r="D11" s="2"/>
      <c r="E11" s="2">
        <v>36722</v>
      </c>
      <c r="F11" t="s">
        <v>6</v>
      </c>
      <c r="G11" t="s">
        <v>8</v>
      </c>
      <c r="H11" s="10">
        <f t="shared" si="0"/>
        <v>182</v>
      </c>
      <c r="J11" t="s">
        <v>3</v>
      </c>
      <c r="L11" s="1">
        <v>5000000</v>
      </c>
      <c r="N11" t="s">
        <v>3</v>
      </c>
      <c r="P11">
        <v>4.35</v>
      </c>
      <c r="R11" t="s">
        <v>9</v>
      </c>
      <c r="T11" t="s">
        <v>10</v>
      </c>
      <c r="U11" s="12">
        <v>366</v>
      </c>
      <c r="W11" t="s">
        <v>6</v>
      </c>
      <c r="AA11" t="s">
        <v>6</v>
      </c>
      <c r="AB11" s="1">
        <f>(H11*L11*P11)/(U11*100)</f>
        <v>108155.73770491802</v>
      </c>
      <c r="AD11" s="4">
        <v>3</v>
      </c>
    </row>
    <row r="12" spans="3:27" ht="12.75">
      <c r="C12" s="5">
        <v>36722</v>
      </c>
      <c r="D12" s="5"/>
      <c r="E12" s="5">
        <v>36892</v>
      </c>
      <c r="F12" t="s">
        <v>6</v>
      </c>
      <c r="G12" t="s">
        <v>8</v>
      </c>
      <c r="H12" s="10">
        <f t="shared" si="0"/>
        <v>170</v>
      </c>
      <c r="J12" t="s">
        <v>3</v>
      </c>
      <c r="L12" s="1">
        <v>5000000</v>
      </c>
      <c r="N12" t="s">
        <v>3</v>
      </c>
      <c r="P12">
        <v>4.35</v>
      </c>
      <c r="R12" t="s">
        <v>9</v>
      </c>
      <c r="T12" t="s">
        <v>10</v>
      </c>
      <c r="U12" s="12">
        <v>366</v>
      </c>
      <c r="W12" t="s">
        <v>6</v>
      </c>
      <c r="Y12" s="7">
        <f>(H12*L12*P12)/(U12*100)</f>
        <v>101024.59016393441</v>
      </c>
      <c r="AA12" t="s">
        <v>6</v>
      </c>
    </row>
    <row r="13" spans="1:30" ht="12.75">
      <c r="A13" s="4">
        <v>4</v>
      </c>
      <c r="C13" s="5">
        <v>36892</v>
      </c>
      <c r="D13" s="5"/>
      <c r="E13" s="5">
        <v>36906</v>
      </c>
      <c r="F13" t="s">
        <v>6</v>
      </c>
      <c r="G13" t="s">
        <v>8</v>
      </c>
      <c r="H13" s="10">
        <f>E13-C13</f>
        <v>14</v>
      </c>
      <c r="J13" t="s">
        <v>3</v>
      </c>
      <c r="L13" s="1">
        <v>5000000</v>
      </c>
      <c r="N13" t="s">
        <v>3</v>
      </c>
      <c r="P13">
        <v>4.35</v>
      </c>
      <c r="R13" t="s">
        <v>9</v>
      </c>
      <c r="T13" t="s">
        <v>10</v>
      </c>
      <c r="U13" s="8">
        <v>365</v>
      </c>
      <c r="W13" t="s">
        <v>6</v>
      </c>
      <c r="Y13" s="7">
        <f>(H13*L13*P13)/(U13*100)</f>
        <v>8342.465753424658</v>
      </c>
      <c r="AA13" t="s">
        <v>6</v>
      </c>
      <c r="AB13" s="1">
        <f>Y12+Y13</f>
        <v>109367.05591735907</v>
      </c>
      <c r="AD13" s="4">
        <v>4</v>
      </c>
    </row>
    <row r="14" spans="1:30" ht="12.75">
      <c r="A14" s="4">
        <v>5</v>
      </c>
      <c r="C14" s="2">
        <v>36906</v>
      </c>
      <c r="D14" s="2"/>
      <c r="E14" s="2">
        <v>37087</v>
      </c>
      <c r="F14" t="s">
        <v>6</v>
      </c>
      <c r="G14" t="s">
        <v>8</v>
      </c>
      <c r="H14" s="10">
        <f t="shared" si="0"/>
        <v>181</v>
      </c>
      <c r="J14" t="s">
        <v>3</v>
      </c>
      <c r="L14" s="1">
        <v>5000000</v>
      </c>
      <c r="N14" t="s">
        <v>3</v>
      </c>
      <c r="P14">
        <v>4.35</v>
      </c>
      <c r="R14" t="s">
        <v>9</v>
      </c>
      <c r="T14" t="s">
        <v>10</v>
      </c>
      <c r="U14" s="8">
        <v>365</v>
      </c>
      <c r="W14" t="s">
        <v>6</v>
      </c>
      <c r="AA14" t="s">
        <v>6</v>
      </c>
      <c r="AB14" s="1">
        <f>(H14*L14*P14)/(U14*100)</f>
        <v>107856.16438356163</v>
      </c>
      <c r="AD14" s="4">
        <v>5</v>
      </c>
    </row>
    <row r="15" spans="1:30" ht="12.75">
      <c r="A15" s="4">
        <v>6</v>
      </c>
      <c r="C15" s="2">
        <v>37087</v>
      </c>
      <c r="D15" s="2"/>
      <c r="E15" s="2">
        <v>37271</v>
      </c>
      <c r="F15" t="s">
        <v>6</v>
      </c>
      <c r="G15" t="s">
        <v>8</v>
      </c>
      <c r="H15" s="10">
        <f t="shared" si="0"/>
        <v>184</v>
      </c>
      <c r="J15" t="s">
        <v>3</v>
      </c>
      <c r="L15" s="1">
        <v>5000000</v>
      </c>
      <c r="N15" t="s">
        <v>3</v>
      </c>
      <c r="P15">
        <v>4.35</v>
      </c>
      <c r="R15" t="s">
        <v>9</v>
      </c>
      <c r="T15" t="s">
        <v>10</v>
      </c>
      <c r="U15" s="8">
        <v>365</v>
      </c>
      <c r="W15" t="s">
        <v>6</v>
      </c>
      <c r="AA15" t="s">
        <v>6</v>
      </c>
      <c r="AB15" s="1">
        <f>(H15*L15*P15)/(U15*100)</f>
        <v>109643.83561643834</v>
      </c>
      <c r="AD15" s="4">
        <v>6</v>
      </c>
    </row>
    <row r="16" spans="1:30" ht="12.75">
      <c r="A16" s="4">
        <v>7</v>
      </c>
      <c r="C16" s="2">
        <v>37271</v>
      </c>
      <c r="D16" s="2"/>
      <c r="E16" s="2">
        <v>37452</v>
      </c>
      <c r="F16" t="s">
        <v>6</v>
      </c>
      <c r="G16" t="s">
        <v>8</v>
      </c>
      <c r="H16" s="10">
        <f t="shared" si="0"/>
        <v>181</v>
      </c>
      <c r="J16" t="s">
        <v>3</v>
      </c>
      <c r="L16" s="1">
        <v>5000000</v>
      </c>
      <c r="N16" t="s">
        <v>3</v>
      </c>
      <c r="P16">
        <v>4.35</v>
      </c>
      <c r="R16" t="s">
        <v>9</v>
      </c>
      <c r="T16" t="s">
        <v>10</v>
      </c>
      <c r="U16" s="8">
        <v>365</v>
      </c>
      <c r="W16" t="s">
        <v>6</v>
      </c>
      <c r="AA16" t="s">
        <v>6</v>
      </c>
      <c r="AB16" s="1">
        <f>(H16*L16*P16)/(U16*100)</f>
        <v>107856.16438356163</v>
      </c>
      <c r="AD16" s="4">
        <v>7</v>
      </c>
    </row>
    <row r="17" spans="1:30" ht="12.75">
      <c r="A17" s="4">
        <v>8</v>
      </c>
      <c r="C17" s="2">
        <v>37452</v>
      </c>
      <c r="D17" s="2"/>
      <c r="E17" s="2">
        <v>37636</v>
      </c>
      <c r="F17" t="s">
        <v>6</v>
      </c>
      <c r="G17" t="s">
        <v>8</v>
      </c>
      <c r="H17" s="10">
        <f t="shared" si="0"/>
        <v>184</v>
      </c>
      <c r="J17" t="s">
        <v>3</v>
      </c>
      <c r="L17" s="1">
        <v>5000000</v>
      </c>
      <c r="N17" t="s">
        <v>3</v>
      </c>
      <c r="P17">
        <v>4.35</v>
      </c>
      <c r="R17" t="s">
        <v>9</v>
      </c>
      <c r="T17" t="s">
        <v>10</v>
      </c>
      <c r="U17" s="8">
        <v>365</v>
      </c>
      <c r="W17" t="s">
        <v>6</v>
      </c>
      <c r="AA17" t="s">
        <v>6</v>
      </c>
      <c r="AB17" s="1">
        <f>(H17*L17*P17)/(U17*100)</f>
        <v>109643.83561643834</v>
      </c>
      <c r="AD17" s="4">
        <v>8</v>
      </c>
    </row>
    <row r="18" spans="1:30" ht="12.75">
      <c r="A18" s="4">
        <v>9</v>
      </c>
      <c r="C18" s="2">
        <v>37636</v>
      </c>
      <c r="D18" s="2"/>
      <c r="E18" s="2">
        <v>37817</v>
      </c>
      <c r="F18" t="s">
        <v>6</v>
      </c>
      <c r="G18" t="s">
        <v>8</v>
      </c>
      <c r="H18" s="10">
        <f t="shared" si="0"/>
        <v>181</v>
      </c>
      <c r="J18" t="s">
        <v>3</v>
      </c>
      <c r="L18" s="1">
        <v>5000000</v>
      </c>
      <c r="N18" t="s">
        <v>3</v>
      </c>
      <c r="P18">
        <v>4.35</v>
      </c>
      <c r="R18" t="s">
        <v>9</v>
      </c>
      <c r="T18" t="s">
        <v>10</v>
      </c>
      <c r="U18" s="8">
        <v>365</v>
      </c>
      <c r="W18" t="s">
        <v>6</v>
      </c>
      <c r="AA18" t="s">
        <v>6</v>
      </c>
      <c r="AB18" s="1">
        <f>(H18*L18*P18)/(U18*100)</f>
        <v>107856.16438356163</v>
      </c>
      <c r="AD18" s="4">
        <v>9</v>
      </c>
    </row>
    <row r="19" spans="1:30" ht="12.75">
      <c r="A19" s="4"/>
      <c r="C19" s="5">
        <v>37817</v>
      </c>
      <c r="D19" s="5"/>
      <c r="E19" s="5">
        <v>37987</v>
      </c>
      <c r="F19" t="s">
        <v>6</v>
      </c>
      <c r="G19" t="s">
        <v>8</v>
      </c>
      <c r="H19" s="10">
        <f t="shared" si="0"/>
        <v>170</v>
      </c>
      <c r="J19" t="s">
        <v>3</v>
      </c>
      <c r="L19" s="1">
        <v>5000000</v>
      </c>
      <c r="N19" t="s">
        <v>3</v>
      </c>
      <c r="P19">
        <v>4.35</v>
      </c>
      <c r="R19" t="s">
        <v>9</v>
      </c>
      <c r="T19" t="s">
        <v>10</v>
      </c>
      <c r="U19" s="8">
        <v>365</v>
      </c>
      <c r="W19" t="s">
        <v>6</v>
      </c>
      <c r="Y19" s="7">
        <f>(H19*L19*P19)/(U19*100)</f>
        <v>101301.36986301368</v>
      </c>
      <c r="AA19" t="s">
        <v>6</v>
      </c>
      <c r="AB19" s="1"/>
      <c r="AD19" s="4"/>
    </row>
    <row r="20" spans="1:30" ht="12.75">
      <c r="A20" s="4">
        <v>10</v>
      </c>
      <c r="C20" s="5">
        <v>37987</v>
      </c>
      <c r="D20" s="5"/>
      <c r="E20" s="5">
        <v>38001</v>
      </c>
      <c r="F20" t="s">
        <v>6</v>
      </c>
      <c r="G20" t="s">
        <v>8</v>
      </c>
      <c r="H20" s="10">
        <f>E20-C20</f>
        <v>14</v>
      </c>
      <c r="J20" t="s">
        <v>3</v>
      </c>
      <c r="L20" s="1">
        <v>5000000</v>
      </c>
      <c r="N20" t="s">
        <v>3</v>
      </c>
      <c r="P20">
        <v>4.35</v>
      </c>
      <c r="R20" t="s">
        <v>9</v>
      </c>
      <c r="T20" t="s">
        <v>10</v>
      </c>
      <c r="U20" s="12">
        <v>366</v>
      </c>
      <c r="W20" t="s">
        <v>6</v>
      </c>
      <c r="Y20" s="7">
        <f>(H20*L20*P20)/(U20*100)</f>
        <v>8319.672131147541</v>
      </c>
      <c r="AA20" t="s">
        <v>6</v>
      </c>
      <c r="AB20" s="1">
        <f>Y19+Y20</f>
        <v>109621.04199416122</v>
      </c>
      <c r="AD20" s="4">
        <v>10</v>
      </c>
    </row>
    <row r="21" spans="1:30" ht="12.75">
      <c r="A21" s="4">
        <v>11</v>
      </c>
      <c r="C21" s="2">
        <v>38001</v>
      </c>
      <c r="D21" s="2"/>
      <c r="E21" s="2">
        <v>38183</v>
      </c>
      <c r="F21" t="s">
        <v>6</v>
      </c>
      <c r="G21" t="s">
        <v>8</v>
      </c>
      <c r="H21" s="10">
        <f t="shared" si="0"/>
        <v>182</v>
      </c>
      <c r="J21" t="s">
        <v>3</v>
      </c>
      <c r="L21" s="1">
        <v>5000000</v>
      </c>
      <c r="N21" t="s">
        <v>3</v>
      </c>
      <c r="P21">
        <v>4.35</v>
      </c>
      <c r="R21" t="s">
        <v>9</v>
      </c>
      <c r="T21" t="s">
        <v>10</v>
      </c>
      <c r="U21" s="12">
        <v>366</v>
      </c>
      <c r="W21" t="s">
        <v>6</v>
      </c>
      <c r="AA21" t="s">
        <v>6</v>
      </c>
      <c r="AB21" s="1">
        <f>(H21*L21*P21)/(U21*100)</f>
        <v>108155.73770491802</v>
      </c>
      <c r="AD21" s="4">
        <v>11</v>
      </c>
    </row>
    <row r="22" spans="1:30" ht="12.75">
      <c r="A22" s="4"/>
      <c r="C22" s="5">
        <v>38183</v>
      </c>
      <c r="D22" s="5"/>
      <c r="E22" s="5">
        <v>38353</v>
      </c>
      <c r="F22" t="s">
        <v>6</v>
      </c>
      <c r="G22" t="s">
        <v>8</v>
      </c>
      <c r="H22" s="10">
        <f t="shared" si="0"/>
        <v>170</v>
      </c>
      <c r="J22" t="s">
        <v>3</v>
      </c>
      <c r="L22" s="1">
        <v>5000000</v>
      </c>
      <c r="N22" t="s">
        <v>3</v>
      </c>
      <c r="P22">
        <v>4.35</v>
      </c>
      <c r="R22" t="s">
        <v>9</v>
      </c>
      <c r="T22" t="s">
        <v>10</v>
      </c>
      <c r="U22" s="12">
        <v>366</v>
      </c>
      <c r="W22" t="s">
        <v>6</v>
      </c>
      <c r="Y22" s="7">
        <f>(H22*L22*P22)/(U22*100)</f>
        <v>101024.59016393441</v>
      </c>
      <c r="AA22" t="s">
        <v>6</v>
      </c>
      <c r="AB22" s="1"/>
      <c r="AD22" s="4"/>
    </row>
    <row r="23" spans="1:30" ht="12.75">
      <c r="A23" s="4">
        <v>12</v>
      </c>
      <c r="C23" s="5">
        <v>38353</v>
      </c>
      <c r="D23" s="5"/>
      <c r="E23" s="5">
        <v>38367</v>
      </c>
      <c r="F23" t="s">
        <v>6</v>
      </c>
      <c r="G23" t="s">
        <v>8</v>
      </c>
      <c r="H23" s="10">
        <f>E23-C23</f>
        <v>14</v>
      </c>
      <c r="J23" t="s">
        <v>3</v>
      </c>
      <c r="L23" s="1">
        <v>5000000</v>
      </c>
      <c r="N23" t="s">
        <v>3</v>
      </c>
      <c r="P23">
        <v>4.35</v>
      </c>
      <c r="R23" t="s">
        <v>9</v>
      </c>
      <c r="T23" t="s">
        <v>10</v>
      </c>
      <c r="U23" s="8">
        <v>365</v>
      </c>
      <c r="W23" t="s">
        <v>6</v>
      </c>
      <c r="Y23" s="7">
        <f>(H23*L23*P23)/(U23*100)</f>
        <v>8342.465753424658</v>
      </c>
      <c r="AA23" t="s">
        <v>6</v>
      </c>
      <c r="AB23" s="1">
        <f>Y22+Y23</f>
        <v>109367.05591735907</v>
      </c>
      <c r="AD23" s="4">
        <v>12</v>
      </c>
    </row>
    <row r="24" spans="1:30" ht="12.75">
      <c r="A24" s="4">
        <v>13</v>
      </c>
      <c r="C24" s="2">
        <v>38367</v>
      </c>
      <c r="D24" s="2"/>
      <c r="E24" s="2">
        <v>38548</v>
      </c>
      <c r="F24" t="s">
        <v>6</v>
      </c>
      <c r="G24" t="s">
        <v>8</v>
      </c>
      <c r="H24" s="10">
        <f t="shared" si="0"/>
        <v>181</v>
      </c>
      <c r="J24" t="s">
        <v>3</v>
      </c>
      <c r="L24" s="1">
        <v>5000000</v>
      </c>
      <c r="N24" t="s">
        <v>3</v>
      </c>
      <c r="P24">
        <v>4.35</v>
      </c>
      <c r="R24" t="s">
        <v>9</v>
      </c>
      <c r="T24" t="s">
        <v>10</v>
      </c>
      <c r="U24" s="8">
        <v>365</v>
      </c>
      <c r="W24" t="s">
        <v>6</v>
      </c>
      <c r="AA24" t="s">
        <v>6</v>
      </c>
      <c r="AB24" s="1">
        <f>(H24*L24*P24)/(U24*100)</f>
        <v>107856.16438356163</v>
      </c>
      <c r="AD24" s="4">
        <v>13</v>
      </c>
    </row>
    <row r="25" spans="1:30" ht="12.75">
      <c r="A25" s="4">
        <v>14</v>
      </c>
      <c r="C25" s="2">
        <v>38548</v>
      </c>
      <c r="D25" s="2"/>
      <c r="E25" s="2">
        <v>38732</v>
      </c>
      <c r="F25" t="s">
        <v>6</v>
      </c>
      <c r="G25" t="s">
        <v>8</v>
      </c>
      <c r="H25" s="10">
        <f t="shared" si="0"/>
        <v>184</v>
      </c>
      <c r="J25" t="s">
        <v>3</v>
      </c>
      <c r="L25" s="1">
        <v>5000000</v>
      </c>
      <c r="N25" t="s">
        <v>3</v>
      </c>
      <c r="P25">
        <v>4.35</v>
      </c>
      <c r="R25" t="s">
        <v>9</v>
      </c>
      <c r="T25" t="s">
        <v>10</v>
      </c>
      <c r="U25" s="8">
        <v>365</v>
      </c>
      <c r="W25" t="s">
        <v>6</v>
      </c>
      <c r="AA25" t="s">
        <v>6</v>
      </c>
      <c r="AB25" s="1">
        <f>(H25*L25*P25)/(U25*100)</f>
        <v>109643.83561643834</v>
      </c>
      <c r="AD25" s="4">
        <v>14</v>
      </c>
    </row>
    <row r="26" spans="1:30" ht="12.75">
      <c r="A26" s="4">
        <v>15</v>
      </c>
      <c r="C26" s="2">
        <v>38732</v>
      </c>
      <c r="D26" s="2"/>
      <c r="E26" s="2">
        <v>38913</v>
      </c>
      <c r="F26" t="s">
        <v>6</v>
      </c>
      <c r="G26" t="s">
        <v>8</v>
      </c>
      <c r="H26" s="10">
        <f t="shared" si="0"/>
        <v>181</v>
      </c>
      <c r="J26" t="s">
        <v>3</v>
      </c>
      <c r="L26" s="1">
        <v>5000000</v>
      </c>
      <c r="N26" t="s">
        <v>3</v>
      </c>
      <c r="P26">
        <v>4.35</v>
      </c>
      <c r="R26" t="s">
        <v>9</v>
      </c>
      <c r="T26" t="s">
        <v>10</v>
      </c>
      <c r="U26" s="8">
        <v>365</v>
      </c>
      <c r="W26" t="s">
        <v>6</v>
      </c>
      <c r="AA26" t="s">
        <v>6</v>
      </c>
      <c r="AB26" s="1">
        <f>(H26*L26*P26)/(U26*100)</f>
        <v>107856.16438356163</v>
      </c>
      <c r="AD26" s="4">
        <v>15</v>
      </c>
    </row>
    <row r="27" spans="1:30" ht="12.75">
      <c r="A27" s="4">
        <v>16</v>
      </c>
      <c r="C27" s="2">
        <v>38913</v>
      </c>
      <c r="D27" s="2"/>
      <c r="E27" s="2">
        <v>39097</v>
      </c>
      <c r="F27" t="s">
        <v>6</v>
      </c>
      <c r="G27" t="s">
        <v>8</v>
      </c>
      <c r="H27" s="10">
        <f t="shared" si="0"/>
        <v>184</v>
      </c>
      <c r="J27" t="s">
        <v>3</v>
      </c>
      <c r="L27" s="1">
        <v>5000000</v>
      </c>
      <c r="N27" t="s">
        <v>3</v>
      </c>
      <c r="P27">
        <v>4.35</v>
      </c>
      <c r="R27" t="s">
        <v>9</v>
      </c>
      <c r="T27" t="s">
        <v>10</v>
      </c>
      <c r="U27" s="8">
        <v>365</v>
      </c>
      <c r="W27" t="s">
        <v>6</v>
      </c>
      <c r="AA27" t="s">
        <v>6</v>
      </c>
      <c r="AB27" s="1">
        <f>(H27*L27*P27)/(U27*100)</f>
        <v>109643.83561643834</v>
      </c>
      <c r="AD27" s="4">
        <v>16</v>
      </c>
    </row>
    <row r="28" spans="1:30" ht="12.75">
      <c r="A28" s="4">
        <v>17</v>
      </c>
      <c r="C28" s="2">
        <v>39097</v>
      </c>
      <c r="D28" s="2"/>
      <c r="E28" s="2">
        <v>39278</v>
      </c>
      <c r="F28" t="s">
        <v>6</v>
      </c>
      <c r="G28" t="s">
        <v>8</v>
      </c>
      <c r="H28" s="10">
        <f t="shared" si="0"/>
        <v>181</v>
      </c>
      <c r="J28" t="s">
        <v>3</v>
      </c>
      <c r="L28" s="1">
        <v>5000000</v>
      </c>
      <c r="N28" t="s">
        <v>3</v>
      </c>
      <c r="P28">
        <v>4.35</v>
      </c>
      <c r="R28" t="s">
        <v>9</v>
      </c>
      <c r="T28" t="s">
        <v>10</v>
      </c>
      <c r="U28" s="8">
        <v>365</v>
      </c>
      <c r="W28" t="s">
        <v>6</v>
      </c>
      <c r="AA28" t="s">
        <v>6</v>
      </c>
      <c r="AB28" s="1">
        <f>(H28*L28*P28)/(U28*100)</f>
        <v>107856.16438356163</v>
      </c>
      <c r="AD28" s="4">
        <v>17</v>
      </c>
    </row>
    <row r="29" spans="1:30" ht="12.75">
      <c r="A29" s="4"/>
      <c r="C29" s="5">
        <v>39278</v>
      </c>
      <c r="D29" s="5"/>
      <c r="E29" s="5">
        <v>39448</v>
      </c>
      <c r="F29" t="s">
        <v>6</v>
      </c>
      <c r="G29" t="s">
        <v>8</v>
      </c>
      <c r="H29" s="10">
        <f t="shared" si="0"/>
        <v>170</v>
      </c>
      <c r="J29" t="s">
        <v>3</v>
      </c>
      <c r="L29" s="1">
        <v>5000000</v>
      </c>
      <c r="N29" t="s">
        <v>3</v>
      </c>
      <c r="P29">
        <v>4.35</v>
      </c>
      <c r="R29" t="s">
        <v>9</v>
      </c>
      <c r="T29" t="s">
        <v>10</v>
      </c>
      <c r="U29" s="8">
        <v>365</v>
      </c>
      <c r="W29" t="s">
        <v>6</v>
      </c>
      <c r="Y29" s="7">
        <f>(H29*L29*P29)/(U29*100)</f>
        <v>101301.36986301368</v>
      </c>
      <c r="AA29" t="s">
        <v>6</v>
      </c>
      <c r="AB29" s="1"/>
      <c r="AD29" s="4"/>
    </row>
    <row r="30" spans="1:30" ht="12.75">
      <c r="A30" s="4">
        <v>18</v>
      </c>
      <c r="C30" s="5">
        <v>39448</v>
      </c>
      <c r="D30" s="5"/>
      <c r="E30" s="5">
        <v>39462</v>
      </c>
      <c r="F30" t="s">
        <v>6</v>
      </c>
      <c r="G30" t="s">
        <v>8</v>
      </c>
      <c r="H30" s="10">
        <f>E30-C30</f>
        <v>14</v>
      </c>
      <c r="J30" t="s">
        <v>3</v>
      </c>
      <c r="L30" s="1">
        <v>5000000</v>
      </c>
      <c r="N30" t="s">
        <v>3</v>
      </c>
      <c r="P30">
        <v>4.35</v>
      </c>
      <c r="R30" t="s">
        <v>9</v>
      </c>
      <c r="T30" t="s">
        <v>10</v>
      </c>
      <c r="U30" s="12">
        <v>366</v>
      </c>
      <c r="W30" t="s">
        <v>6</v>
      </c>
      <c r="Y30" s="7">
        <f>(H30*L30*P30)/(U30*100)</f>
        <v>8319.672131147541</v>
      </c>
      <c r="AA30" t="s">
        <v>6</v>
      </c>
      <c r="AB30" s="1">
        <f>Y29+Y30</f>
        <v>109621.04199416122</v>
      </c>
      <c r="AD30" s="4">
        <v>18</v>
      </c>
    </row>
    <row r="31" spans="1:30" ht="12.75">
      <c r="A31" s="4">
        <v>19</v>
      </c>
      <c r="C31" s="2">
        <v>39462</v>
      </c>
      <c r="D31" s="2"/>
      <c r="E31" s="2">
        <v>39644</v>
      </c>
      <c r="F31" t="s">
        <v>6</v>
      </c>
      <c r="G31" t="s">
        <v>8</v>
      </c>
      <c r="H31" s="10">
        <f t="shared" si="0"/>
        <v>182</v>
      </c>
      <c r="J31" t="s">
        <v>3</v>
      </c>
      <c r="L31" s="1">
        <v>5000000</v>
      </c>
      <c r="N31" t="s">
        <v>3</v>
      </c>
      <c r="P31">
        <v>4.35</v>
      </c>
      <c r="R31" t="s">
        <v>9</v>
      </c>
      <c r="T31" t="s">
        <v>10</v>
      </c>
      <c r="U31" s="12">
        <v>366</v>
      </c>
      <c r="W31" t="s">
        <v>6</v>
      </c>
      <c r="AA31" t="s">
        <v>6</v>
      </c>
      <c r="AB31" s="1">
        <f>(H31*L31*P31)/(U31*100)</f>
        <v>108155.73770491802</v>
      </c>
      <c r="AD31" s="4">
        <v>19</v>
      </c>
    </row>
    <row r="32" spans="1:30" ht="12.75">
      <c r="A32" s="4"/>
      <c r="C32" s="5">
        <v>39644</v>
      </c>
      <c r="D32" s="5"/>
      <c r="E32" s="5">
        <v>39814</v>
      </c>
      <c r="F32" t="s">
        <v>6</v>
      </c>
      <c r="G32" t="s">
        <v>8</v>
      </c>
      <c r="H32" s="10">
        <f t="shared" si="0"/>
        <v>170</v>
      </c>
      <c r="J32" t="s">
        <v>3</v>
      </c>
      <c r="L32" s="1">
        <v>5000000</v>
      </c>
      <c r="N32" t="s">
        <v>3</v>
      </c>
      <c r="P32">
        <v>4.35</v>
      </c>
      <c r="R32" t="s">
        <v>9</v>
      </c>
      <c r="T32" t="s">
        <v>10</v>
      </c>
      <c r="U32" s="12">
        <v>366</v>
      </c>
      <c r="W32" t="s">
        <v>6</v>
      </c>
      <c r="Y32" s="7">
        <f>(H32*L32*P32)/(U32*100)</f>
        <v>101024.59016393441</v>
      </c>
      <c r="AA32" t="s">
        <v>6</v>
      </c>
      <c r="AB32" s="1"/>
      <c r="AD32" s="4"/>
    </row>
    <row r="33" spans="1:30" ht="12.75">
      <c r="A33" s="4">
        <v>20</v>
      </c>
      <c r="C33" s="5">
        <v>39814</v>
      </c>
      <c r="D33" s="5"/>
      <c r="E33" s="5">
        <v>39828</v>
      </c>
      <c r="F33" t="s">
        <v>6</v>
      </c>
      <c r="G33" t="s">
        <v>8</v>
      </c>
      <c r="H33" s="10">
        <f>E33-C33</f>
        <v>14</v>
      </c>
      <c r="J33" t="s">
        <v>3</v>
      </c>
      <c r="L33" s="1">
        <v>5000000</v>
      </c>
      <c r="N33" t="s">
        <v>3</v>
      </c>
      <c r="P33">
        <v>4.35</v>
      </c>
      <c r="R33" t="s">
        <v>9</v>
      </c>
      <c r="T33" t="s">
        <v>10</v>
      </c>
      <c r="U33" s="8">
        <v>365</v>
      </c>
      <c r="W33" t="s">
        <v>6</v>
      </c>
      <c r="Y33" s="7">
        <f>(H33*L33*P33)/(U33*100)</f>
        <v>8342.465753424658</v>
      </c>
      <c r="AA33" t="s">
        <v>6</v>
      </c>
      <c r="AB33" s="1">
        <f>Y32+Y33</f>
        <v>109367.05591735907</v>
      </c>
      <c r="AD33" s="4">
        <v>20</v>
      </c>
    </row>
    <row r="34" spans="1:30" ht="12.75">
      <c r="A34" s="4">
        <v>21</v>
      </c>
      <c r="C34" s="2">
        <v>39828</v>
      </c>
      <c r="D34" s="2"/>
      <c r="E34" s="2">
        <v>40009</v>
      </c>
      <c r="F34" t="s">
        <v>6</v>
      </c>
      <c r="G34" t="s">
        <v>8</v>
      </c>
      <c r="H34" s="10">
        <f t="shared" si="0"/>
        <v>181</v>
      </c>
      <c r="J34" t="s">
        <v>3</v>
      </c>
      <c r="L34" s="1">
        <v>5000000</v>
      </c>
      <c r="N34" t="s">
        <v>3</v>
      </c>
      <c r="P34">
        <v>4.35</v>
      </c>
      <c r="R34" t="s">
        <v>9</v>
      </c>
      <c r="T34" t="s">
        <v>10</v>
      </c>
      <c r="U34" s="8">
        <v>365</v>
      </c>
      <c r="W34" t="s">
        <v>6</v>
      </c>
      <c r="AA34" t="s">
        <v>6</v>
      </c>
      <c r="AB34" s="1">
        <f>(H34*L34*P34)/(U34*100)</f>
        <v>107856.16438356163</v>
      </c>
      <c r="AD34" s="4">
        <v>21</v>
      </c>
    </row>
    <row r="36" spans="25:28" ht="12.75">
      <c r="Y36" s="12"/>
      <c r="Z36" s="22" t="s">
        <v>15</v>
      </c>
      <c r="AA36" s="12"/>
      <c r="AB36" s="18">
        <f>SUM(AB8:AB34)</f>
        <v>2273321.917808219</v>
      </c>
    </row>
    <row r="37" ht="12.75">
      <c r="Z37" s="3"/>
    </row>
    <row r="38" spans="26:28" ht="12.75">
      <c r="Z38" s="3"/>
      <c r="AB38" s="1"/>
    </row>
  </sheetData>
  <printOptions/>
  <pageMargins left="0.75" right="0.75" top="0.79" bottom="0.74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Bouwfonds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PC-Privé Project</dc:creator>
  <cp:keywords/>
  <dc:description/>
  <cp:lastModifiedBy>Blaas</cp:lastModifiedBy>
  <cp:lastPrinted>2000-04-04T12:32:23Z</cp:lastPrinted>
  <dcterms:created xsi:type="dcterms:W3CDTF">1999-02-11T19:53:09Z</dcterms:created>
  <dcterms:modified xsi:type="dcterms:W3CDTF">2005-11-24T15:44:25Z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-2100470861</vt:i4>
  </property>
  <property fmtid="{D5CDD505-2E9C-101B-9397-08002B2CF9AE}" pid="4" name="_EmailSubje">
    <vt:lpwstr/>
  </property>
  <property fmtid="{D5CDD505-2E9C-101B-9397-08002B2CF9AE}" pid="5" name="_AuthorEma">
    <vt:lpwstr>h.rijn@bouwfonds.nl</vt:lpwstr>
  </property>
  <property fmtid="{D5CDD505-2E9C-101B-9397-08002B2CF9AE}" pid="6" name="_AuthorEmailDisplayNa">
    <vt:lpwstr>Rijn, H. van, BMD</vt:lpwstr>
  </property>
</Properties>
</file>